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pivotTables/pivotTable2.xml" ContentType="application/vnd.openxmlformats-officedocument.spreadsheetml.pivotTab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pivotTables/pivotTable3.xml" ContentType="application/vnd.openxmlformats-officedocument.spreadsheetml.pivotTab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F:\LMC 2020-2021\Planning Commitee\7. April 8, 2021\"/>
    </mc:Choice>
  </mc:AlternateContent>
  <bookViews>
    <workbookView xWindow="0" yWindow="0" windowWidth="19200" windowHeight="8640" tabRatio="906"/>
  </bookViews>
  <sheets>
    <sheet name="Progress Measures by Goal" sheetId="11" r:id="rId1"/>
    <sheet name="Overall 2016-2020" sheetId="1" r:id="rId2"/>
    <sheet name="VFS#1-Pivot-All Degree" sheetId="6" r:id="rId3"/>
    <sheet name="VFS#2-Pivot -ADT" sheetId="9" r:id="rId4"/>
    <sheet name="VFS#3-Pivot-Units" sheetId="10" r:id="rId5"/>
    <sheet name="VFS#4--CTE Employed" sheetId="12" r:id="rId6"/>
    <sheet name="Ethnicity Chialin" sheetId="4" r:id="rId7"/>
    <sheet name="Ethnicity Origional" sheetId="3" r:id="rId8"/>
    <sheet name="DI Population Target" sheetId="2" r:id="rId9"/>
  </sheets>
  <definedNames>
    <definedName name="_xlnm._FilterDatabase" localSheetId="6" hidden="1">'Ethnicity Chialin'!$A$2:$AB$54</definedName>
  </definedNames>
  <calcPr calcId="162913"/>
  <pivotCaches>
    <pivotCache cacheId="2" r:id="rId10"/>
    <pivotCache cacheId="3" r:id="rId11"/>
  </pivotCaches>
</workbook>
</file>

<file path=xl/calcChain.xml><?xml version="1.0" encoding="utf-8"?>
<calcChain xmlns="http://schemas.openxmlformats.org/spreadsheetml/2006/main">
  <c r="F3" i="1" l="1"/>
  <c r="G48" i="4"/>
  <c r="AB5" i="4"/>
  <c r="AB3" i="4"/>
  <c r="H51" i="4"/>
  <c r="H49" i="4"/>
  <c r="H45" i="4"/>
  <c r="H43" i="4"/>
  <c r="H39" i="4"/>
  <c r="H37" i="4"/>
  <c r="H33" i="4"/>
  <c r="H31" i="4"/>
  <c r="H27" i="4"/>
  <c r="H25" i="4"/>
  <c r="H21" i="4"/>
  <c r="H19" i="4"/>
  <c r="H15" i="4"/>
  <c r="H13" i="4"/>
  <c r="H10" i="4"/>
  <c r="H6" i="4"/>
  <c r="H4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9" i="4"/>
  <c r="G50" i="4"/>
  <c r="G51" i="4"/>
  <c r="G52" i="4"/>
  <c r="G53" i="4"/>
  <c r="G54" i="4"/>
  <c r="G3" i="4"/>
  <c r="V4" i="4"/>
  <c r="W4" i="4"/>
  <c r="X4" i="4"/>
  <c r="V5" i="4"/>
  <c r="W5" i="4"/>
  <c r="X5" i="4"/>
  <c r="V6" i="4"/>
  <c r="W6" i="4"/>
  <c r="X6" i="4"/>
  <c r="V7" i="4"/>
  <c r="W7" i="4"/>
  <c r="X7" i="4"/>
  <c r="V8" i="4"/>
  <c r="W8" i="4"/>
  <c r="X8" i="4"/>
  <c r="V9" i="4"/>
  <c r="W9" i="4"/>
  <c r="X9" i="4"/>
  <c r="V10" i="4"/>
  <c r="W10" i="4"/>
  <c r="X10" i="4"/>
  <c r="V11" i="4"/>
  <c r="W11" i="4"/>
  <c r="X11" i="4"/>
  <c r="V12" i="4"/>
  <c r="W12" i="4"/>
  <c r="X12" i="4"/>
  <c r="V13" i="4"/>
  <c r="W13" i="4"/>
  <c r="X13" i="4"/>
  <c r="V14" i="4"/>
  <c r="W14" i="4"/>
  <c r="X14" i="4"/>
  <c r="V15" i="4"/>
  <c r="W15" i="4"/>
  <c r="X15" i="4"/>
  <c r="V16" i="4"/>
  <c r="W16" i="4"/>
  <c r="X16" i="4"/>
  <c r="V17" i="4"/>
  <c r="W17" i="4"/>
  <c r="X17" i="4"/>
  <c r="V18" i="4"/>
  <c r="W18" i="4"/>
  <c r="X18" i="4"/>
  <c r="V19" i="4"/>
  <c r="W19" i="4"/>
  <c r="X19" i="4"/>
  <c r="V20" i="4"/>
  <c r="W20" i="4"/>
  <c r="X20" i="4"/>
  <c r="V21" i="4"/>
  <c r="W21" i="4"/>
  <c r="X21" i="4"/>
  <c r="V22" i="4"/>
  <c r="W22" i="4"/>
  <c r="X22" i="4"/>
  <c r="V23" i="4"/>
  <c r="W23" i="4"/>
  <c r="X23" i="4"/>
  <c r="V24" i="4"/>
  <c r="W24" i="4"/>
  <c r="X24" i="4"/>
  <c r="V25" i="4"/>
  <c r="W25" i="4"/>
  <c r="X25" i="4"/>
  <c r="V26" i="4"/>
  <c r="W26" i="4"/>
  <c r="X26" i="4"/>
  <c r="V27" i="4"/>
  <c r="W27" i="4"/>
  <c r="X27" i="4"/>
  <c r="V28" i="4"/>
  <c r="W28" i="4"/>
  <c r="X28" i="4"/>
  <c r="V29" i="4"/>
  <c r="W29" i="4"/>
  <c r="X29" i="4"/>
  <c r="V30" i="4"/>
  <c r="W30" i="4"/>
  <c r="X30" i="4"/>
  <c r="V31" i="4"/>
  <c r="W31" i="4"/>
  <c r="X31" i="4"/>
  <c r="V32" i="4"/>
  <c r="W32" i="4"/>
  <c r="X32" i="4"/>
  <c r="V33" i="4"/>
  <c r="W33" i="4"/>
  <c r="X33" i="4"/>
  <c r="V34" i="4"/>
  <c r="W34" i="4"/>
  <c r="X34" i="4"/>
  <c r="V35" i="4"/>
  <c r="W35" i="4"/>
  <c r="X35" i="4"/>
  <c r="V36" i="4"/>
  <c r="W36" i="4"/>
  <c r="X36" i="4"/>
  <c r="V37" i="4"/>
  <c r="W37" i="4"/>
  <c r="X37" i="4"/>
  <c r="V38" i="4"/>
  <c r="W38" i="4"/>
  <c r="X38" i="4"/>
  <c r="V39" i="4"/>
  <c r="W39" i="4"/>
  <c r="X39" i="4"/>
  <c r="V40" i="4"/>
  <c r="W40" i="4"/>
  <c r="X40" i="4"/>
  <c r="V41" i="4"/>
  <c r="W41" i="4"/>
  <c r="X41" i="4"/>
  <c r="V42" i="4"/>
  <c r="W42" i="4"/>
  <c r="X42" i="4"/>
  <c r="V43" i="4"/>
  <c r="W43" i="4"/>
  <c r="X43" i="4"/>
  <c r="V44" i="4"/>
  <c r="W44" i="4"/>
  <c r="X44" i="4"/>
  <c r="V45" i="4"/>
  <c r="W45" i="4"/>
  <c r="X45" i="4"/>
  <c r="V46" i="4"/>
  <c r="W46" i="4"/>
  <c r="X46" i="4"/>
  <c r="V47" i="4"/>
  <c r="W47" i="4"/>
  <c r="X47" i="4"/>
  <c r="V48" i="4"/>
  <c r="W48" i="4"/>
  <c r="X48" i="4"/>
  <c r="V49" i="4"/>
  <c r="W49" i="4"/>
  <c r="X49" i="4"/>
  <c r="V50" i="4"/>
  <c r="W50" i="4"/>
  <c r="X50" i="4"/>
  <c r="V51" i="4"/>
  <c r="W51" i="4"/>
  <c r="X51" i="4"/>
  <c r="V52" i="4"/>
  <c r="W52" i="4"/>
  <c r="X52" i="4"/>
  <c r="V53" i="4"/>
  <c r="W53" i="4"/>
  <c r="X53" i="4"/>
  <c r="V54" i="4"/>
  <c r="W54" i="4"/>
  <c r="X54" i="4"/>
  <c r="X3" i="4"/>
  <c r="W3" i="4"/>
  <c r="V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3" i="4"/>
  <c r="G6" i="1"/>
  <c r="G4" i="1"/>
  <c r="F4" i="1"/>
  <c r="F5" i="1"/>
  <c r="F6" i="1"/>
  <c r="F7" i="1"/>
  <c r="F8" i="1"/>
  <c r="F9" i="1"/>
  <c r="Q9" i="1"/>
  <c r="Q3" i="1"/>
  <c r="R3" i="1"/>
  <c r="S3" i="1"/>
  <c r="Q4" i="1"/>
  <c r="R4" i="1"/>
  <c r="S4" i="1"/>
  <c r="Q5" i="1"/>
  <c r="R5" i="1"/>
  <c r="S5" i="1"/>
  <c r="Q6" i="1"/>
  <c r="R6" i="1"/>
  <c r="S6" i="1"/>
  <c r="Q7" i="1"/>
  <c r="R7" i="1"/>
  <c r="S7" i="1"/>
  <c r="Q8" i="1"/>
  <c r="R8" i="1"/>
  <c r="S8" i="1"/>
  <c r="R9" i="1"/>
  <c r="S9" i="1"/>
  <c r="T3" i="1"/>
  <c r="T4" i="1"/>
  <c r="T5" i="1"/>
  <c r="T6" i="1"/>
  <c r="T7" i="1"/>
  <c r="T8" i="1"/>
  <c r="T9" i="1"/>
</calcChain>
</file>

<file path=xl/sharedStrings.xml><?xml version="1.0" encoding="utf-8"?>
<sst xmlns="http://schemas.openxmlformats.org/spreadsheetml/2006/main" count="768" uniqueCount="161">
  <si>
    <t>2016-2017</t>
  </si>
  <si>
    <t>2017-2018</t>
  </si>
  <si>
    <t>2018-2019</t>
  </si>
  <si>
    <t>2019-2020</t>
  </si>
  <si>
    <t>Grand Total</t>
  </si>
  <si>
    <t>Total</t>
  </si>
  <si>
    <t>Level 1</t>
  </si>
  <si>
    <t>Level 2</t>
  </si>
  <si>
    <t>Number of Records</t>
  </si>
  <si>
    <t>Total Units Earned</t>
  </si>
  <si>
    <t>AA</t>
  </si>
  <si>
    <t>AAT</t>
  </si>
  <si>
    <t>AS</t>
  </si>
  <si>
    <t>AST</t>
  </si>
  <si>
    <t>Certificate of Achievement</t>
  </si>
  <si>
    <t>Certificate of Completion</t>
  </si>
  <si>
    <t>Average Units Earned</t>
  </si>
  <si>
    <t>Degree Earned</t>
  </si>
  <si>
    <t>Target=20% increase from 2016-2017</t>
  </si>
  <si>
    <t>Target=35% increase from 2016-2017</t>
  </si>
  <si>
    <t>Target=from 87 in 2016-2017 to 79 in 2021-2022</t>
  </si>
  <si>
    <t>Tableau: Degree/Certificate View
10.30.2020 data extration</t>
  </si>
  <si>
    <t>Avg Degree Duration</t>
  </si>
  <si>
    <t>African_American</t>
  </si>
  <si>
    <t>American_Indian</t>
  </si>
  <si>
    <t>Asian</t>
  </si>
  <si>
    <t>Filipino</t>
  </si>
  <si>
    <t>Hispanic</t>
  </si>
  <si>
    <t>Multi_Ethnicity</t>
  </si>
  <si>
    <t>Pacific_Islander</t>
  </si>
  <si>
    <t>Unknown</t>
  </si>
  <si>
    <t>White_Non_Hispanic</t>
  </si>
  <si>
    <t>Ethnicity</t>
  </si>
  <si>
    <t>Degree/Certificate</t>
  </si>
  <si>
    <t>Formula</t>
  </si>
  <si>
    <t xml:space="preserve">VfS Goal </t>
  </si>
  <si>
    <t>Goal Target for Overall</t>
  </si>
  <si>
    <t>Goal Target for DI Populations</t>
  </si>
  <si>
    <t>1.a</t>
  </si>
  <si>
    <t>+25% to 30%</t>
  </si>
  <si>
    <t>1.b</t>
  </si>
  <si>
    <t>n/a</t>
  </si>
  <si>
    <t>2.a</t>
  </si>
  <si>
    <t>+40%</t>
  </si>
  <si>
    <r>
      <rPr>
        <sz val="22"/>
        <color theme="4" tint="-0.249977111117893"/>
        <rFont val="Calibri"/>
        <family val="2"/>
        <scheme val="minor"/>
      </rPr>
      <t>-20.2%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00B050"/>
        <rFont val="Calibri"/>
        <family val="2"/>
        <scheme val="minor"/>
      </rPr>
      <t>-14.1%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C00000"/>
        <rFont val="Calibri"/>
        <family val="2"/>
        <scheme val="minor"/>
      </rPr>
      <t>-13.2%</t>
    </r>
  </si>
  <si>
    <r>
      <rPr>
        <sz val="22"/>
        <color theme="4" tint="-0.249977111117893"/>
        <rFont val="Calibri"/>
        <family val="2"/>
        <scheme val="minor"/>
      </rPr>
      <t>-23%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00B050"/>
        <rFont val="Calibri"/>
        <family val="2"/>
        <scheme val="minor"/>
      </rPr>
      <t>-16%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C00000"/>
        <rFont val="Calibri"/>
        <family val="2"/>
        <scheme val="minor"/>
      </rPr>
      <t>-15%</t>
    </r>
  </si>
  <si>
    <t>4.a</t>
  </si>
  <si>
    <t>4.b</t>
  </si>
  <si>
    <t>4.c</t>
  </si>
  <si>
    <r>
      <rPr>
        <sz val="22"/>
        <color theme="4" tint="-0.249977111117893"/>
        <rFont val="Calibri"/>
        <family val="2"/>
        <scheme val="minor"/>
      </rPr>
      <t>6.9%pts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00B050"/>
        <rFont val="Calibri"/>
        <family val="2"/>
        <scheme val="minor"/>
      </rPr>
      <t>4.2%pts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C00000"/>
        <rFont val="Calibri"/>
        <family val="2"/>
        <scheme val="minor"/>
      </rPr>
      <t>7.3%pts</t>
    </r>
  </si>
  <si>
    <r>
      <rPr>
        <sz val="22"/>
        <color theme="4" tint="-0.249977111117893"/>
        <rFont val="Calibri"/>
        <family val="2"/>
        <scheme val="minor"/>
      </rPr>
      <t>8%pts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00B050"/>
        <rFont val="Calibri"/>
        <family val="2"/>
        <scheme val="minor"/>
      </rPr>
      <t>6%pts</t>
    </r>
    <r>
      <rPr>
        <sz val="22"/>
        <color theme="1"/>
        <rFont val="Calibri"/>
        <family val="2"/>
        <scheme val="minor"/>
      </rPr>
      <t xml:space="preserve"> / </t>
    </r>
    <r>
      <rPr>
        <sz val="22"/>
        <color rgb="FFC00000"/>
        <rFont val="Calibri"/>
        <family val="2"/>
        <scheme val="minor"/>
      </rPr>
      <t>9%pts</t>
    </r>
  </si>
  <si>
    <t>LMC Red Text</t>
  </si>
  <si>
    <t>ADT Target=40% increase from 2016-2017</t>
  </si>
  <si>
    <t>Associate Degrees Target=from 87 in 2016-2017 to 79 in 2021-2022. (DI=15% decress of 79=68). 79*.15=11.8.  79-11.8=67</t>
  </si>
  <si>
    <t>Row Labels</t>
  </si>
  <si>
    <t>Sum of 2016-2017</t>
  </si>
  <si>
    <t>Sum of 2017-2018</t>
  </si>
  <si>
    <t>Sum of 2018-2019</t>
  </si>
  <si>
    <t>Sum of 2019-2020</t>
  </si>
  <si>
    <t>All Target=25% increase from 2016-2017</t>
  </si>
  <si>
    <t>Sum of ADT Target=40% increase from 2016-2017</t>
  </si>
  <si>
    <t>Sum of All Target=25% increase from 2016-2017</t>
  </si>
  <si>
    <t>Target:  All Degrees/Certificates Increase 25% from 2016-2017</t>
  </si>
  <si>
    <t>Target:  ADT Degrees Increase 40% from 2016-2017</t>
  </si>
  <si>
    <t xml:space="preserve">Target </t>
  </si>
  <si>
    <t xml:space="preserve">Sum of Target 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</si>
  <si>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#5: Closing equity gaps for disproportionately impacted student groups by 40% in five years.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</si>
  <si>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progress toward goals identified in each college’s Student Equity and Achievement plan.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</si>
  <si>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progress toward Employee Diversity study.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</si>
  <si>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Regularly assess faculty, staff, and administrator engagement in professional learning.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</si>
  <si>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Regularly assess and review college employee engagement via Employee Engagement Survey to improve these communication channels.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</si>
  <si>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#1: Increase student completion of degrees and certificates by 20%.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</si>
  <si>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#2: Increase student transfers to the public universities (CSU and UC) by 35%.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</si>
  <si>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#3: Decrease the average number of units accumulated by students earning associate’s degrees, from approximately 87 total units (the most recent system-wide average) to 79 total units.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</si>
  <si>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#5: Closing equity gaps for disproportionately impacted student groups by 40% in five years.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</si>
  <si>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progress toward goals identified in each college’s Student Equity and Achievement plan.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</si>
  <si>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#2: Increase student transfers to the public universities (CSU and UC) by 35%.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</si>
  <si>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#4: Increase the percent of Career Education students employed in their field of study to 76% within five years.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</si>
  <si>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Monitor College-wide progress on the metrics identified in the California Strong Workforce Program.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</si>
  <si>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Monitor College</t>
    </r>
    <r>
      <rPr>
        <sz val="10.5"/>
        <color rgb="FFFF0000"/>
        <rFont val="Calibri"/>
        <family val="2"/>
        <scheme val="minor"/>
      </rPr>
      <t>-</t>
    </r>
    <r>
      <rPr>
        <sz val="10.5"/>
        <color theme="1"/>
        <rFont val="Calibri"/>
        <family val="2"/>
        <scheme val="minor"/>
      </rPr>
      <t>wide progress on the metrics identified in the California Adult Education Block Grant.</t>
    </r>
  </si>
  <si>
    <t>Annually review the metrics captured in the Annual District Feeder High School Report.</t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</si>
  <si>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#4: Increase the percent of Career Education students employed in their field of study to 76% within five years.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</si>
  <si>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Regularly monitor and review college-wide performance on the metrics underlying the Student-Centered Funding Formula.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</si>
  <si>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Regularly assess faculty, staff, and administrator engagement in professional learning.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</si>
  <si>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Regularly assess and review college employee engagement via Employee Engagement Survey to improve these communication channels.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</si>
  <si>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#1: Increase student completion of degrees and certificates by 20%.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</si>
  <si>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0.5"/>
        <color theme="1"/>
        <rFont val="Calibri"/>
        <family val="2"/>
        <scheme val="minor"/>
      </rPr>
      <t>Annually review College progress toward Vision for Success #5: Closing equity gaps for disproportionately impacted student groups by 40% in five years.</t>
    </r>
  </si>
  <si>
    <t>Goal 1</t>
  </si>
  <si>
    <t>Goal 2</t>
  </si>
  <si>
    <t>Goal 3</t>
  </si>
  <si>
    <t>Goal 4</t>
  </si>
  <si>
    <t>Goal 5</t>
  </si>
  <si>
    <t>Annually review College progress toward Vision for Success #1: Increase student completion of degrees and certificates by 20%.</t>
  </si>
  <si>
    <t>Annually review College progress toward Vision for Success #2: Increase student transfers to the public universities (CSU and UC) by 35%.</t>
  </si>
  <si>
    <t>Annually review College progress toward Vision for Success #3: Decrease the average number of units accumulated by students earning associate’s degrees, from approximately 87 total units (the most recent system-wide average) to 79 total units.</t>
  </si>
  <si>
    <t>Annually review College progress toward Vision for Success #4: Increase the percent of Career Education students employed in their field of study to 76% within five years.</t>
  </si>
  <si>
    <t>Annually review College progress toward Vision for Success #5: Closing equity gaps for disproportionately impacted student groups by 40% in five years.</t>
  </si>
  <si>
    <t>Annually review progress toward goals identified in each college’s Student Equity and Achievement plan.</t>
  </si>
  <si>
    <t>Annually review progress toward Employee Diversity study.</t>
  </si>
  <si>
    <t>Regularly assess faculty, staff, and administrator engagement in professional learning.</t>
  </si>
  <si>
    <t>Regularly assess and review college employee engagement via Employee Engagement Survey to improve these communication channels.</t>
  </si>
  <si>
    <t>Regularly monitor and review college-wide performance on the metrics underlying the Student-Centered Funding Formula.</t>
  </si>
  <si>
    <t>Monitor College-wide progress on the metrics identified in the California Strong Workforce Program.</t>
  </si>
  <si>
    <r>
      <t>Monitor College</t>
    </r>
    <r>
      <rPr>
        <sz val="10.5"/>
        <color rgb="FFFF0000"/>
        <rFont val="Calibri"/>
        <family val="2"/>
        <scheme val="minor"/>
      </rPr>
      <t>-</t>
    </r>
    <r>
      <rPr>
        <sz val="10.5"/>
        <color theme="1"/>
        <rFont val="Calibri"/>
        <family val="2"/>
        <scheme val="minor"/>
      </rPr>
      <t>wide progress on the metrics identified in the California Adult Education Block Grant.</t>
    </r>
  </si>
  <si>
    <t>Goal 2, 4, 5</t>
  </si>
  <si>
    <t>Goal 2, 3, 4</t>
  </si>
  <si>
    <t>Goal 3, 4</t>
  </si>
  <si>
    <t>Goal 1, 2, 5</t>
  </si>
  <si>
    <t>Goal 1, 2</t>
  </si>
  <si>
    <t>5.    Annually review the metrics captured in the Annual District Feeder High School Report.</t>
  </si>
  <si>
    <t>Goal 1, 5</t>
  </si>
  <si>
    <t>Progress Measure</t>
  </si>
  <si>
    <t>Goal</t>
  </si>
  <si>
    <t>November</t>
  </si>
  <si>
    <t>December</t>
  </si>
  <si>
    <t>February</t>
  </si>
  <si>
    <t>March</t>
  </si>
  <si>
    <t>2020-2021--Pilot Review Scehdule</t>
  </si>
  <si>
    <t>Proposed Annual Review Schedule</t>
  </si>
  <si>
    <t>Annually review College progress toward Vision for Success #3: Decrease the average number of units accumulated by students earning associate’s degrees, from approximately 87 total units  to 79 total units.</t>
  </si>
  <si>
    <t>EMP Goal</t>
  </si>
  <si>
    <t>EMP Suggested Progress Measures</t>
  </si>
  <si>
    <t>Questions for Cabinet:</t>
  </si>
  <si>
    <t xml:space="preserve">2. Who sets it? </t>
  </si>
  <si>
    <t>3. What are the goals?</t>
  </si>
  <si>
    <t>4. Who monitors it (Progress Measures 1-13)?</t>
  </si>
  <si>
    <t xml:space="preserve">PIE requested District built Tableau for progress measures where it is appropriate. </t>
  </si>
  <si>
    <t>PIE can produce Progress Measure report annually for the appropriate measures. Which month makes sense? Oct, Nov?</t>
  </si>
  <si>
    <t>1. Do we set Goal for Progress Measures 6-13? (6. Tanisha; 7.8.9. Sabrina; 10. Chialin; 11. Bill; 12. Catherine; 13. SEM--Natalie, Carlos, Tanisha.)</t>
  </si>
  <si>
    <t>DEI Report #5.  Tie #8 to the district.  Mojdeh: how they measure #8 and 4CD goal related to employee equity.</t>
  </si>
  <si>
    <t>Sabrina</t>
  </si>
  <si>
    <t xml:space="preserve">Professional development: (a) overview of types of PD offered catgiazed by Title 5; (b) # of individual participating in various categoriies by type of employ classification; (c) evaluation reports  </t>
  </si>
  <si>
    <t>Bill</t>
  </si>
  <si>
    <t>Use CalPass SWP metrics and using the similar way to set goals: 20% increase from baseline 2016-2017, 25% increase for equity from baseline 2016-2017.</t>
  </si>
  <si>
    <t>June</t>
  </si>
  <si>
    <t>October</t>
  </si>
  <si>
    <t>Annual Report Due To Planning Committee</t>
  </si>
  <si>
    <t>May</t>
  </si>
  <si>
    <t>August</t>
  </si>
  <si>
    <t>September</t>
  </si>
  <si>
    <t>Annual Data Available To Responsible Parties</t>
  </si>
  <si>
    <t>April</t>
  </si>
  <si>
    <t>Dave Belman, Kelly Green, Nicole Almassey, Chialin Hsieh, Eloine Chapman, Jennifer Adams</t>
  </si>
  <si>
    <t>Office of Equity &amp; Inclusion</t>
  </si>
  <si>
    <t>Sabrina Kwist</t>
  </si>
  <si>
    <t>Equal Employment Opportunity Committee (EEO), Institutional Development of Equity &amp; Access Committee (IDEA)</t>
  </si>
  <si>
    <t>Outreach, K-12 Program, Planning Committee, Media &amp; Marketing Department</t>
  </si>
  <si>
    <t>Sabrina Kwist, Catt Wood, Nicole Trager</t>
  </si>
  <si>
    <t>Office of Equity &amp; Inclusion, Professional Development Advisory Committee (PDAC), Instructional (Education) Technology</t>
  </si>
  <si>
    <t>Sabrina Kwist, Courtney Diputado</t>
  </si>
  <si>
    <t>Planning Committee</t>
  </si>
  <si>
    <t>Chialin Hsieh</t>
  </si>
  <si>
    <t>Office of Instruction, Workforce Development Department</t>
  </si>
  <si>
    <t>Nikki Moultrie, Natalie Hannum, Bill Bankhead</t>
  </si>
  <si>
    <t>Office of Instruction, Adult Education Program</t>
  </si>
  <si>
    <t>Natalie Hannum, Nikki Moultrie, Ryan Pedersen, Chialin Hsieh, Sabrina Kwist, Catherine Fonseca</t>
  </si>
  <si>
    <t>Shared Governance Council (SGC), Strategic Enrollment Management Committee (SEM), Business Services Department</t>
  </si>
  <si>
    <t>Bob Kratochvil, Carlos Montoya, Tanisha Maxwell, Natalie Hannum</t>
  </si>
  <si>
    <t>Responsible Committee(s) &amp;/or Unit(s)</t>
  </si>
  <si>
    <t>Identified Lead(s) for Responsible Committee(s) &amp;/or Unit(s)</t>
  </si>
  <si>
    <t>Chialin Hsieh and BethAnn 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</si>
</sst>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sz val="22"/>
      <color rgb="FF00B050"/>
      <name val="Calibri"/>
      <family val="2"/>
      <scheme val="minor"/>
    </font>
    <font>
      <sz val="22"/>
      <color rgb="FFC00000"/>
      <name val="Calibri"/>
      <family val="2"/>
      <scheme val="minor"/>
    </font>
    <font>
      <i/>
      <sz val="22"/>
      <color theme="0" tint="-0.34998626667073579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0.5"/>
      <color theme="1"/>
      <name val="Calibri"/>
      <family val="2"/>
      <scheme val="minor"/>
    </font>
    <font>
      <sz val="7"/>
      <color theme="1"/>
      <name val="Times New Roman"/>
      <family val="1"/>
    </font>
    <font>
      <sz val="10.5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5">
    <xf numFmtId="0" fontId="0" fillId="0" borderId="0" xfId="0"/>
    <xf numFmtId="3" fontId="0" fillId="0" borderId="0" xfId="0" applyNumberFormat="1"/>
    <xf numFmtId="164" fontId="0" fillId="0" borderId="0" xfId="0" applyNumberFormat="1"/>
    <xf numFmtId="1" fontId="0" fillId="0" borderId="0" xfId="0" applyNumberFormat="1"/>
    <xf numFmtId="0" fontId="16" fillId="0" borderId="0" xfId="0" applyFont="1"/>
    <xf numFmtId="3" fontId="16" fillId="0" borderId="0" xfId="0" applyNumberFormat="1" applyFont="1"/>
    <xf numFmtId="0" fontId="19" fillId="0" borderId="0" xfId="0" applyFont="1"/>
    <xf numFmtId="1" fontId="19" fillId="0" borderId="0" xfId="0" applyNumberFormat="1" applyFont="1"/>
    <xf numFmtId="0" fontId="0" fillId="0" borderId="0" xfId="0" applyAlignment="1">
      <alignment wrapText="1"/>
    </xf>
    <xf numFmtId="1" fontId="16" fillId="0" borderId="0" xfId="0" applyNumberFormat="1" applyFont="1"/>
    <xf numFmtId="0" fontId="18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0" fillId="0" borderId="0" xfId="0"/>
    <xf numFmtId="0" fontId="20" fillId="0" borderId="0" xfId="0" applyFont="1" applyAlignment="1">
      <alignment horizontal="center"/>
    </xf>
    <xf numFmtId="165" fontId="20" fillId="0" borderId="0" xfId="1" applyNumberFormat="1" applyFont="1" applyAlignment="1">
      <alignment horizontal="center"/>
    </xf>
    <xf numFmtId="9" fontId="20" fillId="0" borderId="0" xfId="1" quotePrefix="1" applyFont="1" applyAlignment="1">
      <alignment horizontal="center"/>
    </xf>
    <xf numFmtId="0" fontId="20" fillId="0" borderId="0" xfId="0" quotePrefix="1" applyFont="1" applyAlignment="1">
      <alignment horizontal="center"/>
    </xf>
    <xf numFmtId="165" fontId="24" fillId="0" borderId="0" xfId="1" applyNumberFormat="1" applyFont="1" applyAlignment="1">
      <alignment horizontal="center"/>
    </xf>
    <xf numFmtId="0" fontId="25" fillId="0" borderId="10" xfId="0" applyFont="1" applyBorder="1" applyAlignment="1">
      <alignment horizontal="center" wrapText="1"/>
    </xf>
    <xf numFmtId="9" fontId="25" fillId="0" borderId="10" xfId="1" applyFont="1" applyBorder="1" applyAlignment="1">
      <alignment horizontal="center" wrapText="1"/>
    </xf>
    <xf numFmtId="9" fontId="26" fillId="0" borderId="0" xfId="1" applyFont="1" applyAlignment="1">
      <alignment horizontal="center"/>
    </xf>
    <xf numFmtId="0" fontId="27" fillId="0" borderId="0" xfId="0" applyFont="1" applyAlignment="1">
      <alignment wrapText="1"/>
    </xf>
    <xf numFmtId="0" fontId="27" fillId="0" borderId="0" xfId="0" applyFont="1"/>
    <xf numFmtId="3" fontId="27" fillId="0" borderId="0" xfId="0" applyNumberFormat="1" applyFont="1"/>
    <xf numFmtId="0" fontId="27" fillId="0" borderId="0" xfId="0" applyFont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9" fillId="0" borderId="0" xfId="0" applyFont="1"/>
    <xf numFmtId="0" fontId="0" fillId="0" borderId="0" xfId="0" applyFont="1" applyAlignment="1">
      <alignment wrapText="1"/>
    </xf>
    <xf numFmtId="0" fontId="16" fillId="0" borderId="0" xfId="0" applyFont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0" fillId="33" borderId="0" xfId="0" applyFill="1"/>
    <xf numFmtId="0" fontId="0" fillId="0" borderId="0" xfId="0" applyFill="1"/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0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30" fillId="0" borderId="0" xfId="0" applyFont="1" applyAlignment="1">
      <alignment horizontal="left" vertical="top"/>
    </xf>
    <xf numFmtId="0" fontId="0" fillId="0" borderId="0" xfId="0" applyBorder="1" applyAlignment="1">
      <alignment vertical="top"/>
    </xf>
    <xf numFmtId="0" fontId="30" fillId="0" borderId="0" xfId="0" applyFont="1" applyBorder="1" applyAlignment="1">
      <alignment horizontal="left" vertical="top"/>
    </xf>
    <xf numFmtId="0" fontId="0" fillId="0" borderId="11" xfId="0" applyBorder="1" applyAlignment="1">
      <alignment vertical="top"/>
    </xf>
    <xf numFmtId="0" fontId="30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vertical="top" wrapText="1"/>
    </xf>
    <xf numFmtId="0" fontId="3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0" fillId="0" borderId="13" xfId="0" applyFont="1" applyBorder="1" applyAlignment="1">
      <alignment vertical="top" wrapText="1"/>
    </xf>
    <xf numFmtId="0" fontId="0" fillId="0" borderId="14" xfId="0" applyFont="1" applyBorder="1" applyAlignment="1">
      <alignment vertical="top" wrapText="1"/>
    </xf>
    <xf numFmtId="0" fontId="30" fillId="0" borderId="11" xfId="0" applyFont="1" applyBorder="1" applyAlignment="1">
      <alignment horizontal="left" vertical="top" wrapText="1"/>
    </xf>
    <xf numFmtId="0" fontId="0" fillId="0" borderId="11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30" fillId="0" borderId="0" xfId="0" applyFont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0" fontId="30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34" fillId="34" borderId="19" xfId="0" applyFont="1" applyFill="1" applyBorder="1" applyAlignment="1">
      <alignment vertical="top" wrapText="1"/>
    </xf>
    <xf numFmtId="0" fontId="34" fillId="34" borderId="20" xfId="0" applyFont="1" applyFill="1" applyBorder="1" applyAlignment="1">
      <alignment vertical="top" wrapText="1"/>
    </xf>
    <xf numFmtId="0" fontId="35" fillId="34" borderId="18" xfId="0" applyFont="1" applyFill="1" applyBorder="1" applyAlignment="1">
      <alignment vertical="top" wrapText="1"/>
    </xf>
    <xf numFmtId="0" fontId="14" fillId="0" borderId="0" xfId="0" applyFont="1" applyAlignment="1">
      <alignment vertical="top"/>
    </xf>
    <xf numFmtId="0" fontId="35" fillId="34" borderId="19" xfId="0" applyFont="1" applyFill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33" fillId="0" borderId="0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numFmt numFmtId="164" formatCode="0.0"/>
    </dxf>
    <dxf>
      <numFmt numFmtId="1" formatCode="0"/>
    </dxf>
    <dxf>
      <numFmt numFmtId="164" formatCode="0.0"/>
    </dxf>
    <dxf>
      <numFmt numFmtId="2" formatCode="0.00"/>
    </dxf>
    <dxf>
      <numFmt numFmtId="166" formatCode="0.000"/>
    </dxf>
    <dxf>
      <numFmt numFmtId="2" formatCode="0.00"/>
    </dxf>
    <dxf>
      <numFmt numFmtId="1" formatCode="0"/>
    </dxf>
    <dxf>
      <numFmt numFmtId="164" formatCode="0.0"/>
    </dxf>
    <dxf>
      <numFmt numFmtId="2" formatCode="0.00"/>
    </dxf>
    <dxf>
      <numFmt numFmtId="166" formatCode="0.000"/>
    </dxf>
    <dxf>
      <numFmt numFmtId="167" formatCode="0.0000"/>
    </dxf>
    <dxf>
      <numFmt numFmtId="168" formatCode="0.00000"/>
    </dxf>
    <dxf>
      <numFmt numFmtId="169" formatCode="0.00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</a:rPr>
              <a:t>LMC Degree or Certificate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853073707611044E-2"/>
          <c:y val="0.13006427791784722"/>
          <c:w val="0.90775733178659657"/>
          <c:h val="0.70836921739653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'Overall 2016-2020'!$B$1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2016-2020'!$A$3:$A$7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'Overall 2016-2020'!$B$3:$B$7</c:f>
              <c:numCache>
                <c:formatCode>General</c:formatCode>
                <c:ptCount val="5"/>
                <c:pt idx="0">
                  <c:v>793</c:v>
                </c:pt>
                <c:pt idx="1">
                  <c:v>153</c:v>
                </c:pt>
                <c:pt idx="2">
                  <c:v>250</c:v>
                </c:pt>
                <c:pt idx="3">
                  <c:v>176</c:v>
                </c:pt>
                <c:pt idx="4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9-4F10-9D7B-0DE91645A955}"/>
            </c:ext>
          </c:extLst>
        </c:ser>
        <c:ser>
          <c:idx val="1"/>
          <c:order val="1"/>
          <c:tx>
            <c:strRef>
              <c:f>'Overall 2016-2020'!$C$1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2016-2020'!$A$3:$A$7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'Overall 2016-2020'!$C$3:$C$7</c:f>
              <c:numCache>
                <c:formatCode>General</c:formatCode>
                <c:ptCount val="5"/>
                <c:pt idx="0">
                  <c:v>933</c:v>
                </c:pt>
                <c:pt idx="1">
                  <c:v>187</c:v>
                </c:pt>
                <c:pt idx="2">
                  <c:v>220</c:v>
                </c:pt>
                <c:pt idx="3">
                  <c:v>228</c:v>
                </c:pt>
                <c:pt idx="4">
                  <c:v>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99-4F10-9D7B-0DE91645A955}"/>
            </c:ext>
          </c:extLst>
        </c:ser>
        <c:ser>
          <c:idx val="2"/>
          <c:order val="2"/>
          <c:tx>
            <c:strRef>
              <c:f>'Overall 2016-2020'!$D$1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2016-2020'!$A$3:$A$7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'Overall 2016-2020'!$D$3:$D$7</c:f>
              <c:numCache>
                <c:formatCode>General</c:formatCode>
                <c:ptCount val="5"/>
                <c:pt idx="0">
                  <c:v>917</c:v>
                </c:pt>
                <c:pt idx="1">
                  <c:v>202</c:v>
                </c:pt>
                <c:pt idx="2">
                  <c:v>191</c:v>
                </c:pt>
                <c:pt idx="3">
                  <c:v>248</c:v>
                </c:pt>
                <c:pt idx="4">
                  <c:v>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99-4F10-9D7B-0DE91645A955}"/>
            </c:ext>
          </c:extLst>
        </c:ser>
        <c:ser>
          <c:idx val="3"/>
          <c:order val="3"/>
          <c:tx>
            <c:strRef>
              <c:f>'Overall 2016-2020'!$E$1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2016-2020'!$A$3:$A$7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'Overall 2016-2020'!$E$3:$E$7</c:f>
              <c:numCache>
                <c:formatCode>General</c:formatCode>
                <c:ptCount val="5"/>
                <c:pt idx="0">
                  <c:v>925</c:v>
                </c:pt>
                <c:pt idx="1">
                  <c:v>263</c:v>
                </c:pt>
                <c:pt idx="2">
                  <c:v>176</c:v>
                </c:pt>
                <c:pt idx="3">
                  <c:v>286</c:v>
                </c:pt>
                <c:pt idx="4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99-4F10-9D7B-0DE91645A95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6393983"/>
        <c:axId val="866396063"/>
      </c:barChart>
      <c:catAx>
        <c:axId val="86639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6063"/>
        <c:crosses val="autoZero"/>
        <c:auto val="1"/>
        <c:lblAlgn val="ctr"/>
        <c:lblOffset val="100"/>
        <c:noMultiLvlLbl val="0"/>
      </c:catAx>
      <c:valAx>
        <c:axId val="86639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Degree/Certificate Earners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91792085976084"/>
          <c:y val="0.9197833453951646"/>
          <c:w val="0.3641980136075702"/>
          <c:h val="5.9374620794664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</a:rPr>
              <a:t>LMC ADT Degree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290026097644622E-2"/>
          <c:y val="0.13357099881075224"/>
          <c:w val="0.9093204953802152"/>
          <c:h val="0.70836921739653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'Overall 2016-2020'!$B$1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2016-2020'!$A$4:$A$6</c15:sqref>
                  </c15:fullRef>
                </c:ext>
              </c:extLst>
              <c:f>('Overall 2016-2020'!$A$4,'Overall 2016-2020'!$A$6)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2016-2020'!$B$4:$B$6</c15:sqref>
                  </c15:fullRef>
                </c:ext>
              </c:extLst>
              <c:f>('Overall 2016-2020'!$B$4,'Overall 2016-2020'!$B$6)</c:f>
              <c:numCache>
                <c:formatCode>General</c:formatCode>
                <c:ptCount val="2"/>
                <c:pt idx="0">
                  <c:v>153</c:v>
                </c:pt>
                <c:pt idx="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6-4788-925B-04AFD2B0C38E}"/>
            </c:ext>
          </c:extLst>
        </c:ser>
        <c:ser>
          <c:idx val="1"/>
          <c:order val="1"/>
          <c:tx>
            <c:strRef>
              <c:f>'Overall 2016-2020'!$C$1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2016-2020'!$A$4:$A$6</c15:sqref>
                  </c15:fullRef>
                </c:ext>
              </c:extLst>
              <c:f>('Overall 2016-2020'!$A$4,'Overall 2016-2020'!$A$6)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2016-2020'!$C$4:$C$6</c15:sqref>
                  </c15:fullRef>
                </c:ext>
              </c:extLst>
              <c:f>('Overall 2016-2020'!$C$4,'Overall 2016-2020'!$C$6)</c:f>
              <c:numCache>
                <c:formatCode>General</c:formatCode>
                <c:ptCount val="2"/>
                <c:pt idx="0">
                  <c:v>187</c:v>
                </c:pt>
                <c:pt idx="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6-4788-925B-04AFD2B0C38E}"/>
            </c:ext>
          </c:extLst>
        </c:ser>
        <c:ser>
          <c:idx val="2"/>
          <c:order val="2"/>
          <c:tx>
            <c:strRef>
              <c:f>'Overall 2016-2020'!$D$1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2016-2020'!$A$4:$A$6</c15:sqref>
                  </c15:fullRef>
                </c:ext>
              </c:extLst>
              <c:f>('Overall 2016-2020'!$A$4,'Overall 2016-2020'!$A$6)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2016-2020'!$D$4:$D$6</c15:sqref>
                  </c15:fullRef>
                </c:ext>
              </c:extLst>
              <c:f>('Overall 2016-2020'!$D$4,'Overall 2016-2020'!$D$6)</c:f>
              <c:numCache>
                <c:formatCode>General</c:formatCode>
                <c:ptCount val="2"/>
                <c:pt idx="0">
                  <c:v>202</c:v>
                </c:pt>
                <c:pt idx="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66-4788-925B-04AFD2B0C38E}"/>
            </c:ext>
          </c:extLst>
        </c:ser>
        <c:ser>
          <c:idx val="3"/>
          <c:order val="3"/>
          <c:tx>
            <c:strRef>
              <c:f>'Overall 2016-2020'!$E$1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2016-2020'!$A$4:$A$6</c15:sqref>
                  </c15:fullRef>
                </c:ext>
              </c:extLst>
              <c:f>('Overall 2016-2020'!$A$4,'Overall 2016-2020'!$A$6)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2016-2020'!$E$4:$E$6</c15:sqref>
                  </c15:fullRef>
                </c:ext>
              </c:extLst>
              <c:f>('Overall 2016-2020'!$E$4,'Overall 2016-2020'!$E$6)</c:f>
              <c:numCache>
                <c:formatCode>General</c:formatCode>
                <c:ptCount val="2"/>
                <c:pt idx="0">
                  <c:v>263</c:v>
                </c:pt>
                <c:pt idx="1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66-4788-925B-04AFD2B0C3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6393983"/>
        <c:axId val="866396063"/>
      </c:barChart>
      <c:catAx>
        <c:axId val="86639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6063"/>
        <c:crosses val="autoZero"/>
        <c:auto val="1"/>
        <c:lblAlgn val="ctr"/>
        <c:lblOffset val="100"/>
        <c:noMultiLvlLbl val="0"/>
      </c:catAx>
      <c:valAx>
        <c:axId val="86639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ADT Earners</a:t>
                </a:r>
              </a:p>
            </c:rich>
          </c:tx>
          <c:layout>
            <c:manualLayout>
              <c:xMode val="edge"/>
              <c:yMode val="edge"/>
              <c:x val="4.6288359959669595E-3"/>
              <c:y val="0.33863159695079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91792085976084"/>
          <c:y val="0.9197833453951646"/>
          <c:w val="0.39417698461058903"/>
          <c:h val="5.91763292474052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</a:rPr>
              <a:t>LMC Average Units Earned Per Associate Degree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044337857491932E-2"/>
          <c:y val="0.13357099881075224"/>
          <c:w val="0.90156608672288274"/>
          <c:h val="0.70836921739653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'Overall 2016-2020'!$Q$1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2016-2020'!$P$3:$P$5</c15:sqref>
                  </c15:fullRef>
                </c:ext>
              </c:extLst>
              <c:f>'Overall 2016-2020'!$P$3:$P$4</c:f>
              <c:strCache>
                <c:ptCount val="2"/>
                <c:pt idx="0">
                  <c:v>AA</c:v>
                </c:pt>
                <c:pt idx="1">
                  <c:v>AAT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2016-2020'!$Q$3:$Q$5</c15:sqref>
                  </c15:fullRef>
                </c:ext>
              </c:extLst>
              <c:f>'Overall 2016-2020'!$Q$3:$Q$4</c:f>
              <c:numCache>
                <c:formatCode>0</c:formatCode>
                <c:ptCount val="2"/>
                <c:pt idx="0">
                  <c:v>96.852459016393439</c:v>
                </c:pt>
                <c:pt idx="1">
                  <c:v>89.941176470588232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4-49AB-946F-34D1E8C39ED2}"/>
            </c:ext>
          </c:extLst>
        </c:ser>
        <c:ser>
          <c:idx val="1"/>
          <c:order val="1"/>
          <c:tx>
            <c:strRef>
              <c:f>'Overall 2016-2020'!$R$1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2016-2020'!$P$3:$P$5</c15:sqref>
                  </c15:fullRef>
                </c:ext>
              </c:extLst>
              <c:f>'Overall 2016-2020'!$P$3:$P$4</c:f>
              <c:strCache>
                <c:ptCount val="2"/>
                <c:pt idx="0">
                  <c:v>AA</c:v>
                </c:pt>
                <c:pt idx="1">
                  <c:v>AAT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2016-2020'!$R$3:$R$5</c15:sqref>
                  </c15:fullRef>
                </c:ext>
              </c:extLst>
              <c:f>'Overall 2016-2020'!$R$3:$R$4</c:f>
              <c:numCache>
                <c:formatCode>0</c:formatCode>
                <c:ptCount val="2"/>
                <c:pt idx="0">
                  <c:v>97.466237942122191</c:v>
                </c:pt>
                <c:pt idx="1">
                  <c:v>91.208556149732615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4-49AB-946F-34D1E8C39ED2}"/>
            </c:ext>
          </c:extLst>
        </c:ser>
        <c:ser>
          <c:idx val="2"/>
          <c:order val="2"/>
          <c:tx>
            <c:strRef>
              <c:f>'Overall 2016-2020'!$S$1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2016-2020'!$P$3:$P$5</c15:sqref>
                  </c15:fullRef>
                </c:ext>
              </c:extLst>
              <c:f>'Overall 2016-2020'!$P$3:$P$4</c:f>
              <c:strCache>
                <c:ptCount val="2"/>
                <c:pt idx="0">
                  <c:v>AA</c:v>
                </c:pt>
                <c:pt idx="1">
                  <c:v>AAT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2016-2020'!$S$3:$S$5</c15:sqref>
                  </c15:fullRef>
                </c:ext>
              </c:extLst>
              <c:f>'Overall 2016-2020'!$S$3:$S$4</c:f>
              <c:numCache>
                <c:formatCode>0</c:formatCode>
                <c:ptCount val="2"/>
                <c:pt idx="0">
                  <c:v>92.378407851690298</c:v>
                </c:pt>
                <c:pt idx="1">
                  <c:v>85.321782178217816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4-49AB-946F-34D1E8C39ED2}"/>
            </c:ext>
          </c:extLst>
        </c:ser>
        <c:ser>
          <c:idx val="3"/>
          <c:order val="3"/>
          <c:tx>
            <c:strRef>
              <c:f>'Overall 2016-2020'!$T$1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2016-2020'!$P$3:$P$5</c15:sqref>
                  </c15:fullRef>
                </c:ext>
              </c:extLst>
              <c:f>'Overall 2016-2020'!$P$3:$P$4</c:f>
              <c:strCache>
                <c:ptCount val="2"/>
                <c:pt idx="0">
                  <c:v>AA</c:v>
                </c:pt>
                <c:pt idx="1">
                  <c:v>AAT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2016-2020'!$T$3:$T$5</c15:sqref>
                  </c15:fullRef>
                </c:ext>
              </c:extLst>
              <c:f>'Overall 2016-2020'!$T$3:$T$4</c:f>
              <c:numCache>
                <c:formatCode>0</c:formatCode>
                <c:ptCount val="2"/>
                <c:pt idx="0">
                  <c:v>91.188108108108111</c:v>
                </c:pt>
                <c:pt idx="1">
                  <c:v>85.220532319391637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44-49AB-946F-34D1E8C39E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6393983"/>
        <c:axId val="866396063"/>
      </c:barChart>
      <c:catAx>
        <c:axId val="86639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6063"/>
        <c:crosses val="autoZero"/>
        <c:auto val="1"/>
        <c:lblAlgn val="ctr"/>
        <c:lblOffset val="100"/>
        <c:noMultiLvlLbl val="0"/>
      </c:catAx>
      <c:valAx>
        <c:axId val="86639606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layout>
            <c:manualLayout>
              <c:xMode val="edge"/>
              <c:yMode val="edge"/>
              <c:x val="2.3274454696434865E-2"/>
              <c:y val="0.394135718771112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91792085976084"/>
          <c:y val="0.9197833453951646"/>
          <c:w val="0.39417698461058903"/>
          <c:h val="5.91763292474052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[EMP Progress Measures April 2020-BS_CH_4.6.2021.XLSX]VFS#1-Pivot-All Degree!PivotTable2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7.3993805706965926E-2"/>
          <c:y val="0.14513863706228958"/>
          <c:w val="0.74896316346472414"/>
          <c:h val="0.757087397584550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'VFS#1-Pivot-All Degree'!$B$27</c:f>
              <c:strCache>
                <c:ptCount val="1"/>
                <c:pt idx="0">
                  <c:v>Sum of 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'VFS#1-Pivot-All Degree'!$A$28:$A$33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'VFS#1-Pivot-All Degree'!$B$28:$B$33</c:f>
              <c:numCache>
                <c:formatCode>General</c:formatCode>
                <c:ptCount val="5"/>
                <c:pt idx="0">
                  <c:v>88</c:v>
                </c:pt>
                <c:pt idx="1">
                  <c:v>23</c:v>
                </c:pt>
                <c:pt idx="2">
                  <c:v>27</c:v>
                </c:pt>
                <c:pt idx="3">
                  <c:v>17</c:v>
                </c:pt>
                <c:pt idx="4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5-4B05-A01E-9D31F11C218A}"/>
            </c:ext>
          </c:extLst>
        </c:ser>
        <c:ser>
          <c:idx val="1"/>
          <c:order val="1"/>
          <c:tx>
            <c:strRef>
              <c:f>'VFS#1-Pivot-All Degree'!$C$27</c:f>
              <c:strCache>
                <c:ptCount val="1"/>
                <c:pt idx="0">
                  <c:v>Sum of 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'VFS#1-Pivot-All Degree'!$A$28:$A$33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'VFS#1-Pivot-All Degree'!$C$28:$C$33</c:f>
              <c:numCache>
                <c:formatCode>General</c:formatCode>
                <c:ptCount val="5"/>
                <c:pt idx="0">
                  <c:v>111</c:v>
                </c:pt>
                <c:pt idx="1">
                  <c:v>17</c:v>
                </c:pt>
                <c:pt idx="2">
                  <c:v>22</c:v>
                </c:pt>
                <c:pt idx="3">
                  <c:v>23</c:v>
                </c:pt>
                <c:pt idx="4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F5-4B05-A01E-9D31F11C218A}"/>
            </c:ext>
          </c:extLst>
        </c:ser>
        <c:ser>
          <c:idx val="2"/>
          <c:order val="2"/>
          <c:tx>
            <c:strRef>
              <c:f>'VFS#1-Pivot-All Degree'!$D$27</c:f>
              <c:strCache>
                <c:ptCount val="1"/>
                <c:pt idx="0">
                  <c:v>Sum of 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'VFS#1-Pivot-All Degree'!$A$28:$A$33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'VFS#1-Pivot-All Degree'!$D$28:$D$33</c:f>
              <c:numCache>
                <c:formatCode>General</c:formatCode>
                <c:ptCount val="5"/>
                <c:pt idx="0">
                  <c:v>110</c:v>
                </c:pt>
                <c:pt idx="1">
                  <c:v>24</c:v>
                </c:pt>
                <c:pt idx="2">
                  <c:v>12</c:v>
                </c:pt>
                <c:pt idx="3">
                  <c:v>29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F5-4B05-A01E-9D31F11C218A}"/>
            </c:ext>
          </c:extLst>
        </c:ser>
        <c:ser>
          <c:idx val="3"/>
          <c:order val="3"/>
          <c:tx>
            <c:strRef>
              <c:f>'VFS#1-Pivot-All Degree'!$E$27</c:f>
              <c:strCache>
                <c:ptCount val="1"/>
                <c:pt idx="0">
                  <c:v>Sum of 2019-2020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'VFS#1-Pivot-All Degree'!$A$28:$A$33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'VFS#1-Pivot-All Degree'!$E$28:$E$33</c:f>
              <c:numCache>
                <c:formatCode>General</c:formatCode>
                <c:ptCount val="5"/>
                <c:pt idx="0">
                  <c:v>101</c:v>
                </c:pt>
                <c:pt idx="1">
                  <c:v>28</c:v>
                </c:pt>
                <c:pt idx="2">
                  <c:v>16</c:v>
                </c:pt>
                <c:pt idx="3">
                  <c:v>25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F5-4B05-A01E-9D31F11C218A}"/>
            </c:ext>
          </c:extLst>
        </c:ser>
        <c:ser>
          <c:idx val="4"/>
          <c:order val="4"/>
          <c:tx>
            <c:strRef>
              <c:f>'VFS#1-Pivot-All Degree'!$F$27</c:f>
              <c:strCache>
                <c:ptCount val="1"/>
                <c:pt idx="0">
                  <c:v>Sum of All Target=25% increase from 2016-2017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'VFS#1-Pivot-All Degree'!$A$28:$A$33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'VFS#1-Pivot-All Degree'!$F$28:$F$33</c:f>
              <c:numCache>
                <c:formatCode>General</c:formatCode>
                <c:ptCount val="5"/>
                <c:pt idx="0">
                  <c:v>110</c:v>
                </c:pt>
                <c:pt idx="1">
                  <c:v>28.75</c:v>
                </c:pt>
                <c:pt idx="2">
                  <c:v>33.75</c:v>
                </c:pt>
                <c:pt idx="3">
                  <c:v>21.25</c:v>
                </c:pt>
                <c:pt idx="4">
                  <c:v>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F5-4B05-A01E-9D31F11C2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8943791"/>
        <c:axId val="998940047"/>
      </c:barChart>
      <c:catAx>
        <c:axId val="99894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40047"/>
        <c:crosses val="autoZero"/>
        <c:auto val="1"/>
        <c:lblAlgn val="ctr"/>
        <c:lblOffset val="100"/>
        <c:noMultiLvlLbl val="0"/>
      </c:catAx>
      <c:valAx>
        <c:axId val="99894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Degree/Certificate Earners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4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037101163786575"/>
          <c:y val="2.0298424192089697E-2"/>
          <c:w val="0.15658574088072708"/>
          <c:h val="0.458770843161893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</a:rPr>
              <a:t>LMC Degree or Certificate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3853073707611044E-2"/>
          <c:y val="0.13006427791784722"/>
          <c:w val="0.90775733178659657"/>
          <c:h val="0.70836921739653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'Overall 2016-2020'!$B$1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2016-2020'!$A$3:$A$7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'Overall 2016-2020'!$B$3:$B$7</c:f>
              <c:numCache>
                <c:formatCode>General</c:formatCode>
                <c:ptCount val="5"/>
                <c:pt idx="0">
                  <c:v>793</c:v>
                </c:pt>
                <c:pt idx="1">
                  <c:v>153</c:v>
                </c:pt>
                <c:pt idx="2">
                  <c:v>250</c:v>
                </c:pt>
                <c:pt idx="3">
                  <c:v>176</c:v>
                </c:pt>
                <c:pt idx="4">
                  <c:v>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7-4D0F-B559-3CAE3DEAE710}"/>
            </c:ext>
          </c:extLst>
        </c:ser>
        <c:ser>
          <c:idx val="1"/>
          <c:order val="1"/>
          <c:tx>
            <c:strRef>
              <c:f>'Overall 2016-2020'!$C$1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2016-2020'!$A$3:$A$7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'Overall 2016-2020'!$C$3:$C$7</c:f>
              <c:numCache>
                <c:formatCode>General</c:formatCode>
                <c:ptCount val="5"/>
                <c:pt idx="0">
                  <c:v>933</c:v>
                </c:pt>
                <c:pt idx="1">
                  <c:v>187</c:v>
                </c:pt>
                <c:pt idx="2">
                  <c:v>220</c:v>
                </c:pt>
                <c:pt idx="3">
                  <c:v>228</c:v>
                </c:pt>
                <c:pt idx="4">
                  <c:v>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27-4D0F-B559-3CAE3DEAE710}"/>
            </c:ext>
          </c:extLst>
        </c:ser>
        <c:ser>
          <c:idx val="2"/>
          <c:order val="2"/>
          <c:tx>
            <c:strRef>
              <c:f>'Overall 2016-2020'!$D$1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2016-2020'!$A$3:$A$7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'Overall 2016-2020'!$D$3:$D$7</c:f>
              <c:numCache>
                <c:formatCode>General</c:formatCode>
                <c:ptCount val="5"/>
                <c:pt idx="0">
                  <c:v>917</c:v>
                </c:pt>
                <c:pt idx="1">
                  <c:v>202</c:v>
                </c:pt>
                <c:pt idx="2">
                  <c:v>191</c:v>
                </c:pt>
                <c:pt idx="3">
                  <c:v>248</c:v>
                </c:pt>
                <c:pt idx="4">
                  <c:v>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27-4D0F-B559-3CAE3DEAE710}"/>
            </c:ext>
          </c:extLst>
        </c:ser>
        <c:ser>
          <c:idx val="3"/>
          <c:order val="3"/>
          <c:tx>
            <c:strRef>
              <c:f>'Overall 2016-2020'!$E$1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'Overall 2016-2020'!$A$3:$A$7</c:f>
              <c:strCache>
                <c:ptCount val="5"/>
                <c:pt idx="0">
                  <c:v>AA</c:v>
                </c:pt>
                <c:pt idx="1">
                  <c:v>AAT</c:v>
                </c:pt>
                <c:pt idx="2">
                  <c:v>AS</c:v>
                </c:pt>
                <c:pt idx="3">
                  <c:v>AST</c:v>
                </c:pt>
                <c:pt idx="4">
                  <c:v>Certificate of Achievement</c:v>
                </c:pt>
              </c:strCache>
            </c:strRef>
          </c:cat>
          <c:val>
            <c:numRef>
              <c:f>'Overall 2016-2020'!$E$3:$E$7</c:f>
              <c:numCache>
                <c:formatCode>General</c:formatCode>
                <c:ptCount val="5"/>
                <c:pt idx="0">
                  <c:v>925</c:v>
                </c:pt>
                <c:pt idx="1">
                  <c:v>263</c:v>
                </c:pt>
                <c:pt idx="2">
                  <c:v>176</c:v>
                </c:pt>
                <c:pt idx="3">
                  <c:v>286</c:v>
                </c:pt>
                <c:pt idx="4">
                  <c:v>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27-4D0F-B559-3CAE3DEAE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6393983"/>
        <c:axId val="866396063"/>
      </c:barChart>
      <c:catAx>
        <c:axId val="86639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6063"/>
        <c:crosses val="autoZero"/>
        <c:auto val="1"/>
        <c:lblAlgn val="ctr"/>
        <c:lblOffset val="100"/>
        <c:noMultiLvlLbl val="0"/>
      </c:catAx>
      <c:valAx>
        <c:axId val="86639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Degree/Certificate Earners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91792085976084"/>
          <c:y val="0.9197833453951646"/>
          <c:w val="0.3641980136075702"/>
          <c:h val="5.9374620794664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[EMP Progress Measures April 2020-BS_CH_4.6.2021.XLSX]VFS#2-Pivot -ADT!PivotTable2</c:name>
    <c:fmtId val="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8449144710457021E-2"/>
          <c:y val="0.1373460612296335"/>
          <c:w val="0.74896316346472414"/>
          <c:h val="0.710332050578439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'VFS#2-Pivot -ADT'!$B$26</c:f>
              <c:strCache>
                <c:ptCount val="1"/>
                <c:pt idx="0">
                  <c:v>Sum of 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'VFS#2-Pivot -ADT'!$A$27:$A$29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f>'VFS#2-Pivot -ADT'!$B$27:$B$29</c:f>
              <c:numCache>
                <c:formatCode>General</c:formatCode>
                <c:ptCount val="2"/>
                <c:pt idx="0">
                  <c:v>23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A-43A1-8DBA-1DDE3E144500}"/>
            </c:ext>
          </c:extLst>
        </c:ser>
        <c:ser>
          <c:idx val="1"/>
          <c:order val="1"/>
          <c:tx>
            <c:strRef>
              <c:f>'VFS#2-Pivot -ADT'!$C$26</c:f>
              <c:strCache>
                <c:ptCount val="1"/>
                <c:pt idx="0">
                  <c:v>Sum of 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'VFS#2-Pivot -ADT'!$A$27:$A$29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f>'VFS#2-Pivot -ADT'!$C$27:$C$29</c:f>
              <c:numCache>
                <c:formatCode>General</c:formatCode>
                <c:ptCount val="2"/>
                <c:pt idx="0">
                  <c:v>17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A-43A1-8DBA-1DDE3E144500}"/>
            </c:ext>
          </c:extLst>
        </c:ser>
        <c:ser>
          <c:idx val="2"/>
          <c:order val="2"/>
          <c:tx>
            <c:strRef>
              <c:f>'VFS#2-Pivot -ADT'!$D$26</c:f>
              <c:strCache>
                <c:ptCount val="1"/>
                <c:pt idx="0">
                  <c:v>Sum of 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'VFS#2-Pivot -ADT'!$A$27:$A$29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f>'VFS#2-Pivot -ADT'!$D$27:$D$29</c:f>
              <c:numCache>
                <c:formatCode>General</c:formatCode>
                <c:ptCount val="2"/>
                <c:pt idx="0">
                  <c:v>24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AA-43A1-8DBA-1DDE3E144500}"/>
            </c:ext>
          </c:extLst>
        </c:ser>
        <c:ser>
          <c:idx val="3"/>
          <c:order val="3"/>
          <c:tx>
            <c:strRef>
              <c:f>'VFS#2-Pivot -ADT'!$E$26</c:f>
              <c:strCache>
                <c:ptCount val="1"/>
                <c:pt idx="0">
                  <c:v>Sum of 2019-2020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'VFS#2-Pivot -ADT'!$A$27:$A$29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f>'VFS#2-Pivot -ADT'!$E$27:$E$29</c:f>
              <c:numCache>
                <c:formatCode>General</c:formatCode>
                <c:ptCount val="2"/>
                <c:pt idx="0">
                  <c:v>28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AA-43A1-8DBA-1DDE3E144500}"/>
            </c:ext>
          </c:extLst>
        </c:ser>
        <c:ser>
          <c:idx val="4"/>
          <c:order val="4"/>
          <c:tx>
            <c:strRef>
              <c:f>'VFS#2-Pivot -ADT'!$F$26</c:f>
              <c:strCache>
                <c:ptCount val="1"/>
                <c:pt idx="0">
                  <c:v>Sum of ADT Target=40% increase from 2016-2017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'VFS#2-Pivot -ADT'!$A$27:$A$29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f>'VFS#2-Pivot -ADT'!$F$27:$F$29</c:f>
              <c:numCache>
                <c:formatCode>General</c:formatCode>
                <c:ptCount val="2"/>
                <c:pt idx="0">
                  <c:v>32.200000000000003</c:v>
                </c:pt>
                <c:pt idx="1">
                  <c:v>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AA-43A1-8DBA-1DDE3E1445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98943791"/>
        <c:axId val="998940047"/>
      </c:barChart>
      <c:catAx>
        <c:axId val="99894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40047"/>
        <c:crosses val="autoZero"/>
        <c:auto val="1"/>
        <c:lblAlgn val="ctr"/>
        <c:lblOffset val="100"/>
        <c:noMultiLvlLbl val="0"/>
      </c:catAx>
      <c:valAx>
        <c:axId val="998940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Degree/Certificate Earners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94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037101163786575"/>
          <c:y val="2.0298424192089697E-2"/>
          <c:w val="0.15658574088072708"/>
          <c:h val="0.458770843161893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</a:rPr>
              <a:t>LMC ADT Degree Earned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290026097644622E-2"/>
          <c:y val="0.13357099881075224"/>
          <c:w val="0.9093204953802152"/>
          <c:h val="0.70836921739653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'Overall 2016-2020'!$B$1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2016-2020'!$A$4:$A$6</c15:sqref>
                  </c15:fullRef>
                </c:ext>
              </c:extLst>
              <c:f>('Overall 2016-2020'!$A$4,'Overall 2016-2020'!$A$6)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2016-2020'!$B$4:$B$6</c15:sqref>
                  </c15:fullRef>
                </c:ext>
              </c:extLst>
              <c:f>('Overall 2016-2020'!$B$4,'Overall 2016-2020'!$B$6)</c:f>
              <c:numCache>
                <c:formatCode>General</c:formatCode>
                <c:ptCount val="2"/>
                <c:pt idx="0">
                  <c:v>153</c:v>
                </c:pt>
                <c:pt idx="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E-49C0-873A-675E1876EEC8}"/>
            </c:ext>
          </c:extLst>
        </c:ser>
        <c:ser>
          <c:idx val="1"/>
          <c:order val="1"/>
          <c:tx>
            <c:strRef>
              <c:f>'Overall 2016-2020'!$C$1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2016-2020'!$A$4:$A$6</c15:sqref>
                  </c15:fullRef>
                </c:ext>
              </c:extLst>
              <c:f>('Overall 2016-2020'!$A$4,'Overall 2016-2020'!$A$6)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2016-2020'!$C$4:$C$6</c15:sqref>
                  </c15:fullRef>
                </c:ext>
              </c:extLst>
              <c:f>('Overall 2016-2020'!$C$4,'Overall 2016-2020'!$C$6)</c:f>
              <c:numCache>
                <c:formatCode>General</c:formatCode>
                <c:ptCount val="2"/>
                <c:pt idx="0">
                  <c:v>187</c:v>
                </c:pt>
                <c:pt idx="1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BE-49C0-873A-675E1876EEC8}"/>
            </c:ext>
          </c:extLst>
        </c:ser>
        <c:ser>
          <c:idx val="2"/>
          <c:order val="2"/>
          <c:tx>
            <c:strRef>
              <c:f>'Overall 2016-2020'!$D$1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2016-2020'!$A$4:$A$6</c15:sqref>
                  </c15:fullRef>
                </c:ext>
              </c:extLst>
              <c:f>('Overall 2016-2020'!$A$4,'Overall 2016-2020'!$A$6)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2016-2020'!$D$4:$D$6</c15:sqref>
                  </c15:fullRef>
                </c:ext>
              </c:extLst>
              <c:f>('Overall 2016-2020'!$D$4,'Overall 2016-2020'!$D$6)</c:f>
              <c:numCache>
                <c:formatCode>General</c:formatCode>
                <c:ptCount val="2"/>
                <c:pt idx="0">
                  <c:v>202</c:v>
                </c:pt>
                <c:pt idx="1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BE-49C0-873A-675E1876EEC8}"/>
            </c:ext>
          </c:extLst>
        </c:ser>
        <c:ser>
          <c:idx val="3"/>
          <c:order val="3"/>
          <c:tx>
            <c:strRef>
              <c:f>'Overall 2016-2020'!$E$1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2016-2020'!$A$4:$A$6</c15:sqref>
                  </c15:fullRef>
                </c:ext>
              </c:extLst>
              <c:f>('Overall 2016-2020'!$A$4,'Overall 2016-2020'!$A$6)</c:f>
              <c:strCache>
                <c:ptCount val="2"/>
                <c:pt idx="0">
                  <c:v>AAT</c:v>
                </c:pt>
                <c:pt idx="1">
                  <c:v>AST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2016-2020'!$E$4:$E$6</c15:sqref>
                  </c15:fullRef>
                </c:ext>
              </c:extLst>
              <c:f>('Overall 2016-2020'!$E$4,'Overall 2016-2020'!$E$6)</c:f>
              <c:numCache>
                <c:formatCode>General</c:formatCode>
                <c:ptCount val="2"/>
                <c:pt idx="0">
                  <c:v>263</c:v>
                </c:pt>
                <c:pt idx="1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BE-49C0-873A-675E1876EE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6393983"/>
        <c:axId val="866396063"/>
      </c:barChart>
      <c:catAx>
        <c:axId val="86639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6063"/>
        <c:crosses val="autoZero"/>
        <c:auto val="1"/>
        <c:lblAlgn val="ctr"/>
        <c:lblOffset val="100"/>
        <c:noMultiLvlLbl val="0"/>
      </c:catAx>
      <c:valAx>
        <c:axId val="86639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ADT Earners</a:t>
                </a:r>
              </a:p>
            </c:rich>
          </c:tx>
          <c:layout>
            <c:manualLayout>
              <c:xMode val="edge"/>
              <c:yMode val="edge"/>
              <c:x val="4.6288359959669595E-3"/>
              <c:y val="0.338631596950796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91792085976084"/>
          <c:y val="0.9197833453951646"/>
          <c:w val="0.39417698461058903"/>
          <c:h val="5.91763292474052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[EMP Progress Measures April 2020-BS_CH_4.6.2021.XLSX]VFS#3-Pivot-Units!PivotTable5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1591020974412833"/>
          <c:y val="0.20906572269634546"/>
          <c:w val="0.6766373558534523"/>
          <c:h val="0.666973704474644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'VFS#3-Pivot-Units'!$B$24</c:f>
              <c:strCache>
                <c:ptCount val="1"/>
                <c:pt idx="0">
                  <c:v>Sum of 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'VFS#3-Pivot-Units'!$A$25:$A$27</c:f>
              <c:strCache>
                <c:ptCount val="2"/>
                <c:pt idx="0">
                  <c:v>AA</c:v>
                </c:pt>
                <c:pt idx="1">
                  <c:v>AS</c:v>
                </c:pt>
              </c:strCache>
            </c:strRef>
          </c:cat>
          <c:val>
            <c:numRef>
              <c:f>'VFS#3-Pivot-Units'!$B$25:$B$27</c:f>
              <c:numCache>
                <c:formatCode>0.0</c:formatCode>
                <c:ptCount val="2"/>
                <c:pt idx="0">
                  <c:v>100.51136363636364</c:v>
                </c:pt>
                <c:pt idx="1">
                  <c:v>92.111111111111114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8-4078-9350-2C57184A90DA}"/>
            </c:ext>
          </c:extLst>
        </c:ser>
        <c:ser>
          <c:idx val="1"/>
          <c:order val="1"/>
          <c:tx>
            <c:strRef>
              <c:f>'VFS#3-Pivot-Units'!$C$24</c:f>
              <c:strCache>
                <c:ptCount val="1"/>
                <c:pt idx="0">
                  <c:v>Sum of 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'VFS#3-Pivot-Units'!$A$25:$A$27</c:f>
              <c:strCache>
                <c:ptCount val="2"/>
                <c:pt idx="0">
                  <c:v>AA</c:v>
                </c:pt>
                <c:pt idx="1">
                  <c:v>AS</c:v>
                </c:pt>
              </c:strCache>
            </c:strRef>
          </c:cat>
          <c:val>
            <c:numRef>
              <c:f>'VFS#3-Pivot-Units'!$C$25:$C$27</c:f>
              <c:numCache>
                <c:formatCode>0.0</c:formatCode>
                <c:ptCount val="2"/>
                <c:pt idx="0">
                  <c:v>101.37837837837837</c:v>
                </c:pt>
                <c:pt idx="1">
                  <c:v>80.772727272727266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8-4078-9350-2C57184A90DA}"/>
            </c:ext>
          </c:extLst>
        </c:ser>
        <c:ser>
          <c:idx val="2"/>
          <c:order val="2"/>
          <c:tx>
            <c:strRef>
              <c:f>'VFS#3-Pivot-Units'!$D$24</c:f>
              <c:strCache>
                <c:ptCount val="1"/>
                <c:pt idx="0">
                  <c:v>Sum of 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'VFS#3-Pivot-Units'!$A$25:$A$27</c:f>
              <c:strCache>
                <c:ptCount val="2"/>
                <c:pt idx="0">
                  <c:v>AA</c:v>
                </c:pt>
                <c:pt idx="1">
                  <c:v>AS</c:v>
                </c:pt>
              </c:strCache>
            </c:strRef>
          </c:cat>
          <c:val>
            <c:numRef>
              <c:f>'VFS#3-Pivot-Units'!$D$25:$D$27</c:f>
              <c:numCache>
                <c:formatCode>0.0</c:formatCode>
                <c:ptCount val="2"/>
                <c:pt idx="0">
                  <c:v>97.518181818181816</c:v>
                </c:pt>
                <c:pt idx="1">
                  <c:v>99.75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8-4078-9350-2C57184A90DA}"/>
            </c:ext>
          </c:extLst>
        </c:ser>
        <c:ser>
          <c:idx val="3"/>
          <c:order val="3"/>
          <c:tx>
            <c:strRef>
              <c:f>'VFS#3-Pivot-Units'!$E$24</c:f>
              <c:strCache>
                <c:ptCount val="1"/>
                <c:pt idx="0">
                  <c:v>Sum of 2019-2020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'VFS#3-Pivot-Units'!$A$25:$A$27</c:f>
              <c:strCache>
                <c:ptCount val="2"/>
                <c:pt idx="0">
                  <c:v>AA</c:v>
                </c:pt>
                <c:pt idx="1">
                  <c:v>AS</c:v>
                </c:pt>
              </c:strCache>
            </c:strRef>
          </c:cat>
          <c:val>
            <c:numRef>
              <c:f>'VFS#3-Pivot-Units'!$E$25:$E$27</c:f>
              <c:numCache>
                <c:formatCode>0.0</c:formatCode>
                <c:ptCount val="2"/>
                <c:pt idx="0">
                  <c:v>89.376237623762378</c:v>
                </c:pt>
                <c:pt idx="1">
                  <c:v>92.4375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8-4078-9350-2C57184A90DA}"/>
            </c:ext>
          </c:extLst>
        </c:ser>
        <c:ser>
          <c:idx val="4"/>
          <c:order val="4"/>
          <c:tx>
            <c:strRef>
              <c:f>'VFS#3-Pivot-Units'!$F$24</c:f>
              <c:strCache>
                <c:ptCount val="1"/>
                <c:pt idx="0">
                  <c:v>Sum of Target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'VFS#3-Pivot-Units'!$A$25:$A$27</c:f>
              <c:strCache>
                <c:ptCount val="2"/>
                <c:pt idx="0">
                  <c:v>AA</c:v>
                </c:pt>
                <c:pt idx="1">
                  <c:v>AS</c:v>
                </c:pt>
              </c:strCache>
            </c:strRef>
          </c:cat>
          <c:val>
            <c:numRef>
              <c:f>'VFS#3-Pivot-Units'!$F$25:$F$27</c:f>
              <c:numCache>
                <c:formatCode>0.0</c:formatCode>
                <c:ptCount val="2"/>
                <c:pt idx="0">
                  <c:v>67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A8-4078-9350-2C57184A90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15598751"/>
        <c:axId val="1115600831"/>
      </c:barChart>
      <c:catAx>
        <c:axId val="111559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600831"/>
        <c:crosses val="autoZero"/>
        <c:auto val="1"/>
        <c:lblAlgn val="ctr"/>
        <c:lblOffset val="100"/>
        <c:noMultiLvlLbl val="0"/>
      </c:catAx>
      <c:valAx>
        <c:axId val="111560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559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</a:rPr>
              <a:t>LMC Average Units Earned Per Associate Degree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044337857491932E-2"/>
          <c:y val="0.13357099881075224"/>
          <c:w val="0.90156608672288274"/>
          <c:h val="0.70836921739653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'Overall 2016-2020'!$Q$1</c:f>
              <c:strCache>
                <c:ptCount val="1"/>
                <c:pt idx="0">
                  <c:v>2016-2017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2016-2020'!$P$3:$P$5</c15:sqref>
                  </c15:fullRef>
                </c:ext>
              </c:extLst>
              <c:f>'Overall 2016-2020'!$P$3:$P$4</c:f>
              <c:strCache>
                <c:ptCount val="2"/>
                <c:pt idx="0">
                  <c:v>AA</c:v>
                </c:pt>
                <c:pt idx="1">
                  <c:v>AAT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2016-2020'!$Q$3:$Q$5</c15:sqref>
                  </c15:fullRef>
                </c:ext>
              </c:extLst>
              <c:f>'Overall 2016-2020'!$Q$3:$Q$4</c:f>
              <c:numCache>
                <c:formatCode>0</c:formatCode>
                <c:ptCount val="2"/>
                <c:pt idx="0">
                  <c:v>96.852459016393439</c:v>
                </c:pt>
                <c:pt idx="1">
                  <c:v>89.941176470588232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B-4508-9770-EAC4F756410E}"/>
            </c:ext>
          </c:extLst>
        </c:ser>
        <c:ser>
          <c:idx val="1"/>
          <c:order val="1"/>
          <c:tx>
            <c:strRef>
              <c:f>'Overall 2016-2020'!$R$1</c:f>
              <c:strCache>
                <c:ptCount val="1"/>
                <c:pt idx="0">
                  <c:v>2017-2018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2016-2020'!$P$3:$P$5</c15:sqref>
                  </c15:fullRef>
                </c:ext>
              </c:extLst>
              <c:f>'Overall 2016-2020'!$P$3:$P$4</c:f>
              <c:strCache>
                <c:ptCount val="2"/>
                <c:pt idx="0">
                  <c:v>AA</c:v>
                </c:pt>
                <c:pt idx="1">
                  <c:v>AAT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2016-2020'!$R$3:$R$5</c15:sqref>
                  </c15:fullRef>
                </c:ext>
              </c:extLst>
              <c:f>'Overall 2016-2020'!$R$3:$R$4</c:f>
              <c:numCache>
                <c:formatCode>0</c:formatCode>
                <c:ptCount val="2"/>
                <c:pt idx="0">
                  <c:v>97.466237942122191</c:v>
                </c:pt>
                <c:pt idx="1">
                  <c:v>91.208556149732615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2B-4508-9770-EAC4F756410E}"/>
            </c:ext>
          </c:extLst>
        </c:ser>
        <c:ser>
          <c:idx val="2"/>
          <c:order val="2"/>
          <c:tx>
            <c:strRef>
              <c:f>'Overall 2016-2020'!$S$1</c:f>
              <c:strCache>
                <c:ptCount val="1"/>
                <c:pt idx="0">
                  <c:v>2018-2019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2016-2020'!$P$3:$P$5</c15:sqref>
                  </c15:fullRef>
                </c:ext>
              </c:extLst>
              <c:f>'Overall 2016-2020'!$P$3:$P$4</c:f>
              <c:strCache>
                <c:ptCount val="2"/>
                <c:pt idx="0">
                  <c:v>AA</c:v>
                </c:pt>
                <c:pt idx="1">
                  <c:v>AAT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2016-2020'!$S$3:$S$5</c15:sqref>
                  </c15:fullRef>
                </c:ext>
              </c:extLst>
              <c:f>'Overall 2016-2020'!$S$3:$S$4</c:f>
              <c:numCache>
                <c:formatCode>0</c:formatCode>
                <c:ptCount val="2"/>
                <c:pt idx="0">
                  <c:v>92.378407851690298</c:v>
                </c:pt>
                <c:pt idx="1">
                  <c:v>85.321782178217816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2B-4508-9770-EAC4F756410E}"/>
            </c:ext>
          </c:extLst>
        </c:ser>
        <c:ser>
          <c:idx val="3"/>
          <c:order val="3"/>
          <c:tx>
            <c:strRef>
              <c:f>'Overall 2016-2020'!$T$1</c:f>
              <c:strCache>
                <c:ptCount val="1"/>
                <c:pt idx="0">
                  <c:v>2019-2020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'Overall 2016-2020'!$P$3:$P$5</c15:sqref>
                  </c15:fullRef>
                </c:ext>
              </c:extLst>
              <c:f>'Overall 2016-2020'!$P$3:$P$4</c:f>
              <c:strCache>
                <c:ptCount val="2"/>
                <c:pt idx="0">
                  <c:v>AA</c:v>
                </c:pt>
                <c:pt idx="1">
                  <c:v>AAT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'Overall 2016-2020'!$T$3:$T$5</c15:sqref>
                  </c15:fullRef>
                </c:ext>
              </c:extLst>
              <c:f>'Overall 2016-2020'!$T$3:$T$4</c:f>
              <c:numCache>
                <c:formatCode>0</c:formatCode>
                <c:ptCount val="2"/>
                <c:pt idx="0">
                  <c:v>91.188108108108111</c:v>
                </c:pt>
                <c:pt idx="1">
                  <c:v>85.220532319391637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B-4508-9770-EAC4F75641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6393983"/>
        <c:axId val="866396063"/>
      </c:barChart>
      <c:catAx>
        <c:axId val="86639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6063"/>
        <c:crosses val="autoZero"/>
        <c:auto val="1"/>
        <c:lblAlgn val="ctr"/>
        <c:lblOffset val="100"/>
        <c:noMultiLvlLbl val="0"/>
      </c:catAx>
      <c:valAx>
        <c:axId val="866396063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Units</a:t>
                </a:r>
              </a:p>
            </c:rich>
          </c:tx>
          <c:layout>
            <c:manualLayout>
              <c:xMode val="edge"/>
              <c:yMode val="edge"/>
              <c:x val="1.1266407985039476E-2"/>
              <c:y val="0.39043665256625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639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591792085976084"/>
          <c:y val="0.9197833453951646"/>
          <c:w val="0.39417698461058903"/>
          <c:h val="5.91763292474052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11</xdr:row>
      <xdr:rowOff>19049</xdr:rowOff>
    </xdr:from>
    <xdr:to>
      <xdr:col>10</xdr:col>
      <xdr:colOff>4233</xdr:colOff>
      <xdr:row>31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24191</xdr:colOff>
      <xdr:row>31</xdr:row>
      <xdr:rowOff>6048</xdr:rowOff>
    </xdr:from>
    <xdr:to>
      <xdr:col>10</xdr:col>
      <xdr:colOff>11794</xdr:colOff>
      <xdr:row>50</xdr:row>
      <xdr:rowOff>169032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11</xdr:row>
      <xdr:rowOff>0</xdr:rowOff>
    </xdr:from>
    <xdr:to>
      <xdr:col>22</xdr:col>
      <xdr:colOff>150283</xdr:colOff>
      <xdr:row>30</xdr:row>
      <xdr:rowOff>162984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0.12477</cdr:x>
      <cdr:y>0.35395</cdr:y>
    </cdr:from>
    <cdr:to>
      <cdr:x>0.45356</cdr:x>
      <cdr:y>0.35395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025351" y="1277813"/>
          <a:ext cx="2701933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0.5635</cdr:x>
      <cdr:y>0.35667</cdr:y>
    </cdr:from>
    <cdr:to>
      <cdr:x>0.94377</cdr:x>
      <cdr:y>0.35738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4630750" y="1287623"/>
          <a:ext cx="3124985" cy="25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0.44696</cdr:x>
      <cdr:y>0.32037</cdr:y>
    </cdr:from>
    <cdr:to>
      <cdr:x>0.49572</cdr:x>
      <cdr:y>0.38057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672998" y="1156582"/>
          <a:ext cx="400701" cy="21732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79</a:t>
          </a:r>
        </a:p>
      </cdr:txBody>
    </cdr:sp>
  </cdr:relSizeAnchor>
  <cdr:relSizeAnchor xmlns:cdr="http://schemas.openxmlformats.org/drawingml/2006/chartDrawing">
    <cdr:from>
      <cdr:x>0.61438</cdr:x>
      <cdr:y>0.91701</cdr:y>
    </cdr:from>
    <cdr:to>
      <cdr:x>0.89635</cdr:x>
      <cdr:y>0.9848</cdr:y>
    </cdr:to>
    <cdr:sp macro="" textlink="">
      <cdr:nvSpPr>
        <cdr:cNvPr id="23" name="Rectangle 22"/>
        <cdr:cNvSpPr/>
      </cdr:nvSpPr>
      <cdr:spPr>
        <a:xfrm xmlns:a="http://schemas.openxmlformats.org/drawingml/2006/main">
          <a:off x="4667252" y="3321051"/>
          <a:ext cx="2142066" cy="24553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/>
            <a:t>Target=79 units in 2021-2022 2016-2017</a:t>
          </a:r>
        </a:p>
      </cdr:txBody>
    </cdr:sp>
  </cdr:relSizeAnchor>
  <cdr:relSizeAnchor xmlns:cdr="http://schemas.openxmlformats.org/drawingml/2006/chartDrawing">
    <cdr:from>
      <cdr:x>0.90932</cdr:x>
      <cdr:y>0.32729</cdr:y>
    </cdr:from>
    <cdr:to>
      <cdr:x>0.95808</cdr:x>
      <cdr:y>0.38749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7493001" y="1185332"/>
          <a:ext cx="401791" cy="21802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79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43747</xdr:colOff>
      <xdr:row>1</xdr:row>
      <xdr:rowOff>12699</xdr:rowOff>
    </xdr:from>
    <xdr:to>
      <xdr:col>13</xdr:col>
      <xdr:colOff>220133</xdr:colOff>
      <xdr:row>30</xdr:row>
      <xdr:rowOff>122506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50" t="4140" r="5026" b="9789"/>
        <a:stretch/>
      </xdr:blipFill>
      <xdr:spPr>
        <a:xfrm>
          <a:off x="43747" y="673099"/>
          <a:ext cx="8541453" cy="53887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0.07725</cdr:x>
      <cdr:y>0.16774</cdr:y>
    </cdr:from>
    <cdr:to>
      <cdr:x>0.22938</cdr:x>
      <cdr:y>0.17125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635125" y="605456"/>
          <a:ext cx="1250833" cy="126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0.25885</cdr:x>
      <cdr:y>0.71528</cdr:y>
    </cdr:from>
    <cdr:to>
      <cdr:x>0.3971</cdr:x>
      <cdr:y>0.72063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1966385" y="2590485"/>
          <a:ext cx="1050295" cy="1936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0.45054</cdr:x>
      <cdr:y>0.62841</cdr:y>
    </cdr:from>
    <cdr:to>
      <cdr:x>0.58298</cdr:x>
      <cdr:y>0.63063</cdr:y>
    </cdr:to>
    <cdr:cxnSp macro="">
      <cdr:nvCxnSpPr>
        <cdr:cNvPr id="6" name="Straight Connector 5"/>
        <cdr:cNvCxnSpPr/>
      </cdr:nvCxnSpPr>
      <cdr:spPr>
        <a:xfrm xmlns:a="http://schemas.openxmlformats.org/drawingml/2006/main" flipV="1">
          <a:off x="3422652" y="2275847"/>
          <a:ext cx="1006106" cy="80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0.62998</cdr:x>
      <cdr:y>0.68451</cdr:y>
    </cdr:from>
    <cdr:to>
      <cdr:x>0.76729</cdr:x>
      <cdr:y>0.68673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4785785" y="2479046"/>
          <a:ext cx="1043111" cy="80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0.80775</cdr:x>
      <cdr:y>0.24956</cdr:y>
    </cdr:from>
    <cdr:to>
      <cdr:x>0.95925</cdr:x>
      <cdr:y>0.25202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6136218" y="903818"/>
          <a:ext cx="1150943" cy="88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0.22998</cdr:x>
      <cdr:y>0.13714</cdr:y>
    </cdr:from>
    <cdr:to>
      <cdr:x>0.28013</cdr:x>
      <cdr:y>0.2026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1890876" y="494999"/>
          <a:ext cx="412361" cy="2362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/>
            <a:t>952</a:t>
          </a:r>
        </a:p>
      </cdr:txBody>
    </cdr:sp>
  </cdr:relSizeAnchor>
  <cdr:relSizeAnchor xmlns:cdr="http://schemas.openxmlformats.org/drawingml/2006/chartDrawing">
    <cdr:from>
      <cdr:x>0.39844</cdr:x>
      <cdr:y>0.68732</cdr:y>
    </cdr:from>
    <cdr:to>
      <cdr:x>0.4472</cdr:x>
      <cdr:y>0.74752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026833" y="2489199"/>
          <a:ext cx="370418" cy="21801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184</a:t>
          </a:r>
        </a:p>
      </cdr:txBody>
    </cdr:sp>
  </cdr:relSizeAnchor>
  <cdr:relSizeAnchor xmlns:cdr="http://schemas.openxmlformats.org/drawingml/2006/chartDrawing">
    <cdr:from>
      <cdr:x>0.58289</cdr:x>
      <cdr:y>0.5903</cdr:y>
    </cdr:from>
    <cdr:to>
      <cdr:x>0.63054</cdr:x>
      <cdr:y>0.65167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4428067" y="2137834"/>
          <a:ext cx="361952" cy="2222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300</a:t>
          </a:r>
        </a:p>
      </cdr:txBody>
    </cdr:sp>
  </cdr:relSizeAnchor>
  <cdr:relSizeAnchor xmlns:cdr="http://schemas.openxmlformats.org/drawingml/2006/chartDrawing">
    <cdr:from>
      <cdr:x>0.76902</cdr:x>
      <cdr:y>0.65225</cdr:y>
    </cdr:from>
    <cdr:to>
      <cdr:x>0.81611</cdr:x>
      <cdr:y>0.71245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842001" y="2362199"/>
          <a:ext cx="357718" cy="21801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211</a:t>
          </a:r>
        </a:p>
      </cdr:txBody>
    </cdr:sp>
  </cdr:relSizeAnchor>
  <cdr:relSizeAnchor xmlns:cdr="http://schemas.openxmlformats.org/drawingml/2006/chartDrawing">
    <cdr:from>
      <cdr:x>0.95263</cdr:x>
      <cdr:y>0.21157</cdr:y>
    </cdr:from>
    <cdr:to>
      <cdr:x>1</cdr:x>
      <cdr:y>0.27762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7236883" y="766232"/>
          <a:ext cx="359833" cy="239185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841</a:t>
          </a:r>
        </a:p>
      </cdr:txBody>
    </cdr:sp>
  </cdr:relSizeAnchor>
  <cdr:relSizeAnchor xmlns:cdr="http://schemas.openxmlformats.org/drawingml/2006/chartDrawing">
    <cdr:from>
      <cdr:x>0.61438</cdr:x>
      <cdr:y>0.91701</cdr:y>
    </cdr:from>
    <cdr:to>
      <cdr:x>0.89635</cdr:x>
      <cdr:y>0.9848</cdr:y>
    </cdr:to>
    <cdr:sp macro="" textlink="">
      <cdr:nvSpPr>
        <cdr:cNvPr id="23" name="Rectangle 22"/>
        <cdr:cNvSpPr/>
      </cdr:nvSpPr>
      <cdr:spPr>
        <a:xfrm xmlns:a="http://schemas.openxmlformats.org/drawingml/2006/main">
          <a:off x="4667252" y="3321051"/>
          <a:ext cx="2142066" cy="24553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/>
            <a:t>Target=20% increase from 2016-2017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0.1233</cdr:x>
      <cdr:y>0.42431</cdr:y>
    </cdr:from>
    <cdr:to>
      <cdr:x>0.45209</cdr:x>
      <cdr:y>0.42431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016000" y="1536699"/>
          <a:ext cx="2709334" cy="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0.56203</cdr:x>
      <cdr:y>0.36002</cdr:y>
    </cdr:from>
    <cdr:to>
      <cdr:x>0.9423</cdr:x>
      <cdr:y>0.36073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4631268" y="1303865"/>
          <a:ext cx="3133429" cy="25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0.44622</cdr:x>
      <cdr:y>0.39743</cdr:y>
    </cdr:from>
    <cdr:to>
      <cdr:x>0.49498</cdr:x>
      <cdr:y>0.45763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676919" y="1439344"/>
          <a:ext cx="401791" cy="21802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207</a:t>
          </a:r>
        </a:p>
      </cdr:txBody>
    </cdr:sp>
  </cdr:relSizeAnchor>
  <cdr:relSizeAnchor xmlns:cdr="http://schemas.openxmlformats.org/drawingml/2006/chartDrawing">
    <cdr:from>
      <cdr:x>0.61438</cdr:x>
      <cdr:y>0.91701</cdr:y>
    </cdr:from>
    <cdr:to>
      <cdr:x>0.89635</cdr:x>
      <cdr:y>0.9848</cdr:y>
    </cdr:to>
    <cdr:sp macro="" textlink="">
      <cdr:nvSpPr>
        <cdr:cNvPr id="23" name="Rectangle 22"/>
        <cdr:cNvSpPr/>
      </cdr:nvSpPr>
      <cdr:spPr>
        <a:xfrm xmlns:a="http://schemas.openxmlformats.org/drawingml/2006/main">
          <a:off x="4667252" y="3321051"/>
          <a:ext cx="2142066" cy="24553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/>
            <a:t>Target=35% increase from 2016-2017</a:t>
          </a:r>
        </a:p>
      </cdr:txBody>
    </cdr:sp>
  </cdr:relSizeAnchor>
  <cdr:relSizeAnchor xmlns:cdr="http://schemas.openxmlformats.org/drawingml/2006/chartDrawing">
    <cdr:from>
      <cdr:x>0.90932</cdr:x>
      <cdr:y>0.32729</cdr:y>
    </cdr:from>
    <cdr:to>
      <cdr:x>0.95808</cdr:x>
      <cdr:y>0.38749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7493001" y="1185332"/>
          <a:ext cx="401791" cy="21802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238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0.12477</cdr:x>
      <cdr:y>0.35395</cdr:y>
    </cdr:from>
    <cdr:to>
      <cdr:x>0.45356</cdr:x>
      <cdr:y>0.35395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025351" y="1277813"/>
          <a:ext cx="2701933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0.5635</cdr:x>
      <cdr:y>0.35667</cdr:y>
    </cdr:from>
    <cdr:to>
      <cdr:x>0.94377</cdr:x>
      <cdr:y>0.35738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4630750" y="1287623"/>
          <a:ext cx="3124985" cy="25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0.44696</cdr:x>
      <cdr:y>0.32037</cdr:y>
    </cdr:from>
    <cdr:to>
      <cdr:x>0.49572</cdr:x>
      <cdr:y>0.38057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672998" y="1156582"/>
          <a:ext cx="400701" cy="21732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79</a:t>
          </a:r>
        </a:p>
      </cdr:txBody>
    </cdr:sp>
  </cdr:relSizeAnchor>
  <cdr:relSizeAnchor xmlns:cdr="http://schemas.openxmlformats.org/drawingml/2006/chartDrawing">
    <cdr:from>
      <cdr:x>0.61438</cdr:x>
      <cdr:y>0.91701</cdr:y>
    </cdr:from>
    <cdr:to>
      <cdr:x>0.89635</cdr:x>
      <cdr:y>0.9848</cdr:y>
    </cdr:to>
    <cdr:sp macro="" textlink="">
      <cdr:nvSpPr>
        <cdr:cNvPr id="23" name="Rectangle 22"/>
        <cdr:cNvSpPr/>
      </cdr:nvSpPr>
      <cdr:spPr>
        <a:xfrm xmlns:a="http://schemas.openxmlformats.org/drawingml/2006/main">
          <a:off x="4667252" y="3321051"/>
          <a:ext cx="2142066" cy="24553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/>
            <a:t>Target=79 units in 2021-2022 2016-2017</a:t>
          </a:r>
        </a:p>
      </cdr:txBody>
    </cdr:sp>
  </cdr:relSizeAnchor>
  <cdr:relSizeAnchor xmlns:cdr="http://schemas.openxmlformats.org/drawingml/2006/chartDrawing">
    <cdr:from>
      <cdr:x>0.90932</cdr:x>
      <cdr:y>0.32729</cdr:y>
    </cdr:from>
    <cdr:to>
      <cdr:x>0.95808</cdr:x>
      <cdr:y>0.38749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7493001" y="1185332"/>
          <a:ext cx="401791" cy="21802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79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8231</xdr:rowOff>
    </xdr:from>
    <xdr:to>
      <xdr:col>5</xdr:col>
      <xdr:colOff>2840182</xdr:colOff>
      <xdr:row>50</xdr:row>
      <xdr:rowOff>173182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12699</xdr:colOff>
      <xdr:row>0</xdr:row>
      <xdr:rowOff>690032</xdr:rowOff>
    </xdr:from>
    <xdr:to>
      <xdr:col>6</xdr:col>
      <xdr:colOff>8465</xdr:colOff>
      <xdr:row>21</xdr:row>
      <xdr:rowOff>177800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0.07725</cdr:x>
      <cdr:y>0.16774</cdr:y>
    </cdr:from>
    <cdr:to>
      <cdr:x>0.22938</cdr:x>
      <cdr:y>0.17125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635125" y="605456"/>
          <a:ext cx="1250833" cy="126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0.25885</cdr:x>
      <cdr:y>0.71528</cdr:y>
    </cdr:from>
    <cdr:to>
      <cdr:x>0.3971</cdr:x>
      <cdr:y>0.72063</cdr:y>
    </cdr:to>
    <cdr:cxnSp macro="">
      <cdr:nvCxnSpPr>
        <cdr:cNvPr id="5" name="Straight Connector 4"/>
        <cdr:cNvCxnSpPr/>
      </cdr:nvCxnSpPr>
      <cdr:spPr>
        <a:xfrm xmlns:a="http://schemas.openxmlformats.org/drawingml/2006/main" flipV="1">
          <a:off x="1966385" y="2590485"/>
          <a:ext cx="1050295" cy="1936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0.45054</cdr:x>
      <cdr:y>0.62841</cdr:y>
    </cdr:from>
    <cdr:to>
      <cdr:x>0.58298</cdr:x>
      <cdr:y>0.63063</cdr:y>
    </cdr:to>
    <cdr:cxnSp macro="">
      <cdr:nvCxnSpPr>
        <cdr:cNvPr id="6" name="Straight Connector 5"/>
        <cdr:cNvCxnSpPr/>
      </cdr:nvCxnSpPr>
      <cdr:spPr>
        <a:xfrm xmlns:a="http://schemas.openxmlformats.org/drawingml/2006/main" flipV="1">
          <a:off x="3422652" y="2275847"/>
          <a:ext cx="1006106" cy="80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0.62998</cdr:x>
      <cdr:y>0.68451</cdr:y>
    </cdr:from>
    <cdr:to>
      <cdr:x>0.76729</cdr:x>
      <cdr:y>0.68673</cdr:y>
    </cdr:to>
    <cdr:cxnSp macro="">
      <cdr:nvCxnSpPr>
        <cdr:cNvPr id="7" name="Straight Connector 6"/>
        <cdr:cNvCxnSpPr/>
      </cdr:nvCxnSpPr>
      <cdr:spPr>
        <a:xfrm xmlns:a="http://schemas.openxmlformats.org/drawingml/2006/main" flipV="1">
          <a:off x="4785785" y="2479046"/>
          <a:ext cx="1043111" cy="80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0.80775</cdr:x>
      <cdr:y>0.24956</cdr:y>
    </cdr:from>
    <cdr:to>
      <cdr:x>0.95925</cdr:x>
      <cdr:y>0.25202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6136218" y="903818"/>
          <a:ext cx="1150943" cy="88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0.22998</cdr:x>
      <cdr:y>0.13714</cdr:y>
    </cdr:from>
    <cdr:to>
      <cdr:x>0.28013</cdr:x>
      <cdr:y>0.2026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1890876" y="494999"/>
          <a:ext cx="412361" cy="23627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/>
            <a:t>952</a:t>
          </a:r>
        </a:p>
      </cdr:txBody>
    </cdr:sp>
  </cdr:relSizeAnchor>
  <cdr:relSizeAnchor xmlns:cdr="http://schemas.openxmlformats.org/drawingml/2006/chartDrawing">
    <cdr:from>
      <cdr:x>0.39844</cdr:x>
      <cdr:y>0.68732</cdr:y>
    </cdr:from>
    <cdr:to>
      <cdr:x>0.4472</cdr:x>
      <cdr:y>0.74752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026833" y="2489199"/>
          <a:ext cx="370418" cy="218018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184</a:t>
          </a:r>
        </a:p>
      </cdr:txBody>
    </cdr:sp>
  </cdr:relSizeAnchor>
  <cdr:relSizeAnchor xmlns:cdr="http://schemas.openxmlformats.org/drawingml/2006/chartDrawing">
    <cdr:from>
      <cdr:x>0.58289</cdr:x>
      <cdr:y>0.5903</cdr:y>
    </cdr:from>
    <cdr:to>
      <cdr:x>0.63054</cdr:x>
      <cdr:y>0.65167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4428067" y="2137834"/>
          <a:ext cx="361952" cy="22225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300</a:t>
          </a:r>
        </a:p>
      </cdr:txBody>
    </cdr:sp>
  </cdr:relSizeAnchor>
  <cdr:relSizeAnchor xmlns:cdr="http://schemas.openxmlformats.org/drawingml/2006/chartDrawing">
    <cdr:from>
      <cdr:x>0.76902</cdr:x>
      <cdr:y>0.65225</cdr:y>
    </cdr:from>
    <cdr:to>
      <cdr:x>0.81611</cdr:x>
      <cdr:y>0.71245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842001" y="2362199"/>
          <a:ext cx="357718" cy="218019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211</a:t>
          </a:r>
        </a:p>
      </cdr:txBody>
    </cdr:sp>
  </cdr:relSizeAnchor>
  <cdr:relSizeAnchor xmlns:cdr="http://schemas.openxmlformats.org/drawingml/2006/chartDrawing">
    <cdr:from>
      <cdr:x>0.95263</cdr:x>
      <cdr:y>0.21157</cdr:y>
    </cdr:from>
    <cdr:to>
      <cdr:x>1</cdr:x>
      <cdr:y>0.27762</cdr:y>
    </cdr:to>
    <cdr:sp macro="" textlink="">
      <cdr:nvSpPr>
        <cdr:cNvPr id="14" name="Rectangle 13"/>
        <cdr:cNvSpPr/>
      </cdr:nvSpPr>
      <cdr:spPr>
        <a:xfrm xmlns:a="http://schemas.openxmlformats.org/drawingml/2006/main">
          <a:off x="7236883" y="766232"/>
          <a:ext cx="359833" cy="239185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841</a:t>
          </a:r>
        </a:p>
      </cdr:txBody>
    </cdr:sp>
  </cdr:relSizeAnchor>
  <cdr:relSizeAnchor xmlns:cdr="http://schemas.openxmlformats.org/drawingml/2006/chartDrawing">
    <cdr:from>
      <cdr:x>0.61438</cdr:x>
      <cdr:y>0.91701</cdr:y>
    </cdr:from>
    <cdr:to>
      <cdr:x>0.89635</cdr:x>
      <cdr:y>0.9848</cdr:y>
    </cdr:to>
    <cdr:sp macro="" textlink="">
      <cdr:nvSpPr>
        <cdr:cNvPr id="23" name="Rectangle 22"/>
        <cdr:cNvSpPr/>
      </cdr:nvSpPr>
      <cdr:spPr>
        <a:xfrm xmlns:a="http://schemas.openxmlformats.org/drawingml/2006/main">
          <a:off x="4667252" y="3321051"/>
          <a:ext cx="2142066" cy="24553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/>
            <a:t>Target=20% increase from 2016-2017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16933</xdr:rowOff>
    </xdr:from>
    <xdr:to>
      <xdr:col>6</xdr:col>
      <xdr:colOff>0</xdr:colOff>
      <xdr:row>51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5</xdr:col>
      <xdr:colOff>2977444</xdr:colOff>
      <xdr:row>21</xdr:row>
      <xdr:rowOff>25400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0.1233</cdr:x>
      <cdr:y>0.42431</cdr:y>
    </cdr:from>
    <cdr:to>
      <cdr:x>0.45209</cdr:x>
      <cdr:y>0.42431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016000" y="1536699"/>
          <a:ext cx="2709334" cy="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0.56203</cdr:x>
      <cdr:y>0.36002</cdr:y>
    </cdr:from>
    <cdr:to>
      <cdr:x>0.9423</cdr:x>
      <cdr:y>0.36073</cdr:y>
    </cdr:to>
    <cdr:cxnSp macro="">
      <cdr:nvCxnSpPr>
        <cdr:cNvPr id="8" name="Straight Connector 7"/>
        <cdr:cNvCxnSpPr/>
      </cdr:nvCxnSpPr>
      <cdr:spPr>
        <a:xfrm xmlns:a="http://schemas.openxmlformats.org/drawingml/2006/main">
          <a:off x="4631268" y="1303865"/>
          <a:ext cx="3133429" cy="255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2">
          <a:schemeClr val="accent5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0.44622</cdr:x>
      <cdr:y>0.39743</cdr:y>
    </cdr:from>
    <cdr:to>
      <cdr:x>0.49498</cdr:x>
      <cdr:y>0.45763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3676919" y="1439344"/>
          <a:ext cx="401791" cy="21802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207</a:t>
          </a:r>
        </a:p>
      </cdr:txBody>
    </cdr:sp>
  </cdr:relSizeAnchor>
  <cdr:relSizeAnchor xmlns:cdr="http://schemas.openxmlformats.org/drawingml/2006/chartDrawing">
    <cdr:from>
      <cdr:x>0.61438</cdr:x>
      <cdr:y>0.91701</cdr:y>
    </cdr:from>
    <cdr:to>
      <cdr:x>0.89635</cdr:x>
      <cdr:y>0.9848</cdr:y>
    </cdr:to>
    <cdr:sp macro="" textlink="">
      <cdr:nvSpPr>
        <cdr:cNvPr id="23" name="Rectangle 22"/>
        <cdr:cNvSpPr/>
      </cdr:nvSpPr>
      <cdr:spPr>
        <a:xfrm xmlns:a="http://schemas.openxmlformats.org/drawingml/2006/main">
          <a:off x="4667252" y="3321051"/>
          <a:ext cx="2142066" cy="24553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000"/>
            <a:t>Target=35% increase from 2016-2017</a:t>
          </a:r>
        </a:p>
      </cdr:txBody>
    </cdr:sp>
  </cdr:relSizeAnchor>
  <cdr:relSizeAnchor xmlns:cdr="http://schemas.openxmlformats.org/drawingml/2006/chartDrawing">
    <cdr:from>
      <cdr:x>0.90932</cdr:x>
      <cdr:y>0.32729</cdr:y>
    </cdr:from>
    <cdr:to>
      <cdr:x>0.95808</cdr:x>
      <cdr:y>0.38749</cdr:y>
    </cdr:to>
    <cdr:sp macro="" textlink="">
      <cdr:nvSpPr>
        <cdr:cNvPr id="16" name="Rectangle 15"/>
        <cdr:cNvSpPr/>
      </cdr:nvSpPr>
      <cdr:spPr>
        <a:xfrm xmlns:a="http://schemas.openxmlformats.org/drawingml/2006/main">
          <a:off x="7493001" y="1185332"/>
          <a:ext cx="401791" cy="21802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/>
            <a:t>238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10583</xdr:rowOff>
    </xdr:from>
    <xdr:to>
      <xdr:col>5</xdr:col>
      <xdr:colOff>876299</xdr:colOff>
      <xdr:row>43</xdr:row>
      <xdr:rowOff>169332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25401</xdr:rowOff>
    </xdr:from>
    <xdr:to>
      <xdr:col>6</xdr:col>
      <xdr:colOff>12700</xdr:colOff>
      <xdr:row>20</xdr:row>
      <xdr:rowOff>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ialin Hsieh" refreshedDate="44134.907504745373" createdVersion="6" refreshedVersion="6" minRefreshableVersion="3" recordCount="51">
  <cacheSource type="worksheet">
    <worksheetSource ref="A2:H53" sheet="Ethnicity Chialin"/>
  </cacheSource>
  <cacheFields count="8">
    <cacheField name="Ethnicity" numFmtId="0">
      <sharedItems count="9">
        <s v="African_American"/>
        <s v="American_Indian"/>
        <s v="Asian"/>
        <s v="Filipino"/>
        <s v="Hispanic"/>
        <s v="Multi_Ethnicity"/>
        <s v="Pacific_Islander"/>
        <s v="Unknown"/>
        <s v="White_Non_Hispanic"/>
      </sharedItems>
    </cacheField>
    <cacheField name="Degree/Certificate" numFmtId="0">
      <sharedItems count="6">
        <s v="AA"/>
        <s v="AAT"/>
        <s v="AS"/>
        <s v="AST"/>
        <s v="Certificate of Achievement"/>
        <s v="Certificate of Completion"/>
      </sharedItems>
    </cacheField>
    <cacheField name="2016-2017" numFmtId="0">
      <sharedItems containsString="0" containsBlank="1" containsNumber="1" containsInteger="1" minValue="1" maxValue="245"/>
    </cacheField>
    <cacheField name="2017-2018" numFmtId="0">
      <sharedItems containsString="0" containsBlank="1" containsNumber="1" containsInteger="1" minValue="2" maxValue="284"/>
    </cacheField>
    <cacheField name="2018-2019" numFmtId="0">
      <sharedItems containsString="0" containsBlank="1" containsNumber="1" containsInteger="1" minValue="1" maxValue="253"/>
    </cacheField>
    <cacheField name="2019-2020" numFmtId="0">
      <sharedItems containsString="0" containsBlank="1" containsNumber="1" containsInteger="1" minValue="1" maxValue="265"/>
    </cacheField>
    <cacheField name="All Target=25% increase from 2016-2017" numFmtId="1">
      <sharedItems containsSemiMixedTypes="0" containsString="0" containsNumber="1" minValue="0" maxValue="306.25"/>
    </cacheField>
    <cacheField name="ADT Target=40% increase from 2016-2017" numFmtId="0">
      <sharedItems containsString="0" containsBlank="1" containsNumber="1" minValue="0" maxValue="72.8" count="15">
        <m/>
        <n v="32.200000000000003"/>
        <n v="23.8"/>
        <n v="2.8"/>
        <n v="4.2"/>
        <n v="8.4"/>
        <n v="11.2"/>
        <n v="43.4"/>
        <n v="65.8"/>
        <n v="58.8"/>
        <n v="60.2"/>
        <n v="0"/>
        <n v="1.4"/>
        <n v="64.400000000000006"/>
        <n v="72.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hialin Hsieh" refreshedDate="44134.926749999999" createdVersion="6" refreshedVersion="6" minRefreshableVersion="3" recordCount="51">
  <cacheSource type="worksheet">
    <worksheetSource ref="S2:Y53" sheet="Ethnicity Chialin"/>
  </cacheSource>
  <cacheFields count="7">
    <cacheField name="Ethnicity" numFmtId="0">
      <sharedItems count="9">
        <s v="African_American"/>
        <s v="American_Indian"/>
        <s v="Asian"/>
        <s v="Filipino"/>
        <s v="Hispanic"/>
        <s v="Multi_Ethnicity"/>
        <s v="Pacific_Islander"/>
        <s v="Unknown"/>
        <s v="White_Non_Hispanic"/>
      </sharedItems>
    </cacheField>
    <cacheField name="Degree/Certificate" numFmtId="0">
      <sharedItems count="6">
        <s v="AA"/>
        <s v="AAT"/>
        <s v="AS"/>
        <s v="AST"/>
        <s v="Certificate of Achievement"/>
        <s v="Certificate of Completion"/>
      </sharedItems>
    </cacheField>
    <cacheField name="2016-2017" numFmtId="3">
      <sharedItems containsMixedTypes="1" containsNumber="1" minValue="25" maxValue="126.28571428571429" count="47">
        <n v="100.51136363636364"/>
        <n v="98.347826086956516"/>
        <n v="92.111111111111114"/>
        <n v="126"/>
        <n v="96.842857142857142"/>
        <n v="55.636363636363633"/>
        <n v="79"/>
        <n v="68.666666666666671"/>
        <n v="94.888888888888886"/>
        <n v="111.66666666666667"/>
        <n v="80.714285714285708"/>
        <n v="116.83333333333333"/>
        <n v="93.304347826086953"/>
        <n v="42.285714285714285"/>
        <n v="90.695652173913047"/>
        <n v="97.5"/>
        <n v="105.65217391304348"/>
        <n v="83.875"/>
        <n v="99.717948717948715"/>
        <n v="54.25"/>
        <n v="105.45833333333333"/>
        <n v="92.645161290322577"/>
        <n v="111.75675675675676"/>
        <n v="101.93617021276596"/>
        <n v="96.013422818791952"/>
        <n v="74.030612244897952"/>
        <n v="96.936936936936931"/>
        <n v="90.452380952380949"/>
        <n v="97.211538461538467"/>
        <n v="98.488372093023258"/>
        <n v="85.697674418604649"/>
        <n v="54.307017543859651"/>
        <e v="#DIV/0!"/>
        <n v="25"/>
        <n v="87"/>
        <n v="88.6"/>
        <n v="76.5"/>
        <n v="126.28571428571429"/>
        <n v="81"/>
        <n v="100.18181818181819"/>
        <n v="102.625"/>
        <n v="91.102040816326536"/>
        <n v="81.630434782608702"/>
        <n v="94.25555555555556"/>
        <n v="94.615384615384613"/>
        <n v="80.540772532188839"/>
        <n v="50.369565217391305"/>
      </sharedItems>
    </cacheField>
    <cacheField name="2017-2018" numFmtId="3">
      <sharedItems containsMixedTypes="1" containsNumber="1" minValue="46.5" maxValue="175.66666666666666" count="47">
        <n v="101.37837837837837"/>
        <n v="92.941176470588232"/>
        <n v="80.772727272727266"/>
        <n v="110.52173913043478"/>
        <n v="86.27927927927928"/>
        <n v="64.878787878787875"/>
        <e v="#DIV/0!"/>
        <n v="94.916666666666671"/>
        <n v="119.5"/>
        <n v="74.111111111111114"/>
        <n v="84.454545454545453"/>
        <n v="75.666666666666671"/>
        <n v="68.428571428571431"/>
        <n v="93.018181818181816"/>
        <n v="80"/>
        <n v="94.266666666666666"/>
        <n v="108.4"/>
        <n v="83.027777777777771"/>
        <n v="46.5"/>
        <n v="100.65625"/>
        <n v="95.890909090909091"/>
        <n v="106.58620689655173"/>
        <n v="94.434782608695656"/>
        <n v="97.507614213197968"/>
        <n v="60.4"/>
        <n v="97.144366197183103"/>
        <n v="90.5"/>
        <n v="99.034482758620683"/>
        <n v="103.921875"/>
        <n v="88.666666666666671"/>
        <n v="67.877049180327873"/>
        <n v="93.181818181818187"/>
        <n v="101.33333333333333"/>
        <n v="75.5"/>
        <n v="92.25"/>
        <n v="51.333333333333336"/>
        <n v="118.15384615384616"/>
        <n v="175.66666666666666"/>
        <n v="79.5"/>
        <n v="96.833333333333329"/>
        <n v="71.333333333333329"/>
        <n v="92.733668341708537"/>
        <n v="86.026315789473685"/>
        <n v="93.518518518518519"/>
        <n v="90.08"/>
        <n v="76.801444043321297"/>
        <n v="58.859375"/>
      </sharedItems>
    </cacheField>
    <cacheField name="2018-2019" numFmtId="3">
      <sharedItems containsMixedTypes="1" containsNumber="1" minValue="50.8" maxValue="129"/>
    </cacheField>
    <cacheField name="2019-2020" numFmtId="3">
      <sharedItems containsMixedTypes="1" containsNumber="1" minValue="12" maxValue="123" count="49">
        <n v="89.376237623762378"/>
        <n v="91.25"/>
        <n v="92.4375"/>
        <n v="92.6"/>
        <n v="85.053333333333327"/>
        <n v="49.090909090909093"/>
        <n v="101"/>
        <e v="#DIV/0!"/>
        <n v="25"/>
        <n v="85.924528301886795"/>
        <n v="84.181818181818187"/>
        <n v="77"/>
        <n v="90.94736842105263"/>
        <n v="85.641025641025635"/>
        <n v="34.571428571428569"/>
        <n v="84.269230769230774"/>
        <n v="81.099999999999994"/>
        <n v="91.166666666666671"/>
        <n v="87.705882352941174"/>
        <n v="86.638297872340431"/>
        <n v="74.5"/>
        <n v="90.014150943396231"/>
        <n v="83.5"/>
        <n v="104.4375"/>
        <n v="95.071428571428569"/>
        <n v="82.203208556149733"/>
        <n v="66.84615384615384"/>
        <n v="96.6"/>
        <n v="87.5"/>
        <n v="96.215686274509807"/>
        <n v="94.25316455696202"/>
        <n v="85.874493927125499"/>
        <n v="51.222222222222221"/>
        <n v="105.5"/>
        <n v="37"/>
        <n v="123"/>
        <n v="100.4"/>
        <n v="105"/>
        <n v="115.33333333333333"/>
        <n v="81"/>
        <n v="102.66666666666667"/>
        <n v="36"/>
        <n v="12"/>
        <n v="88.836909871244629"/>
        <n v="81.660377358490564"/>
        <n v="105.07692307692308"/>
        <n v="95.986486486486484"/>
        <n v="78.866396761133601"/>
        <n v="84.295454545454547"/>
      </sharedItems>
    </cacheField>
    <cacheField name="Target " numFmtId="0">
      <sharedItems containsString="0" containsBlank="1" containsNumber="1" containsInteger="1" minValue="67" maxValue="67" count="2">
        <n v="6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">
  <r>
    <x v="0"/>
    <x v="0"/>
    <n v="88"/>
    <n v="111"/>
    <n v="110"/>
    <n v="101"/>
    <n v="110"/>
    <x v="0"/>
  </r>
  <r>
    <x v="0"/>
    <x v="1"/>
    <n v="23"/>
    <n v="17"/>
    <n v="24"/>
    <n v="28"/>
    <n v="28.75"/>
    <x v="1"/>
  </r>
  <r>
    <x v="0"/>
    <x v="2"/>
    <n v="27"/>
    <n v="22"/>
    <n v="12"/>
    <n v="16"/>
    <n v="33.75"/>
    <x v="0"/>
  </r>
  <r>
    <x v="0"/>
    <x v="3"/>
    <n v="17"/>
    <n v="23"/>
    <n v="29"/>
    <n v="25"/>
    <n v="21.25"/>
    <x v="2"/>
  </r>
  <r>
    <x v="0"/>
    <x v="4"/>
    <n v="70"/>
    <n v="111"/>
    <n v="92"/>
    <n v="75"/>
    <n v="87.5"/>
    <x v="0"/>
  </r>
  <r>
    <x v="0"/>
    <x v="5"/>
    <n v="44"/>
    <n v="33"/>
    <n v="24"/>
    <n v="11"/>
    <n v="55"/>
    <x v="0"/>
  </r>
  <r>
    <x v="1"/>
    <x v="0"/>
    <n v="1"/>
    <m/>
    <m/>
    <n v="1"/>
    <n v="1.25"/>
    <x v="0"/>
  </r>
  <r>
    <x v="1"/>
    <x v="3"/>
    <n v="2"/>
    <m/>
    <m/>
    <m/>
    <n v="2.5"/>
    <x v="3"/>
  </r>
  <r>
    <x v="1"/>
    <x v="4"/>
    <n v="3"/>
    <m/>
    <m/>
    <n v="1"/>
    <n v="3.75"/>
    <x v="0"/>
  </r>
  <r>
    <x v="2"/>
    <x v="0"/>
    <n v="18"/>
    <n v="36"/>
    <n v="43"/>
    <n v="53"/>
    <n v="22.5"/>
    <x v="0"/>
  </r>
  <r>
    <x v="2"/>
    <x v="1"/>
    <n v="3"/>
    <n v="2"/>
    <n v="1"/>
    <n v="11"/>
    <n v="3.75"/>
    <x v="4"/>
  </r>
  <r>
    <x v="2"/>
    <x v="2"/>
    <n v="14"/>
    <n v="9"/>
    <n v="13"/>
    <n v="9"/>
    <n v="17.5"/>
    <x v="0"/>
  </r>
  <r>
    <x v="2"/>
    <x v="3"/>
    <n v="6"/>
    <n v="11"/>
    <n v="8"/>
    <n v="19"/>
    <n v="7.5"/>
    <x v="5"/>
  </r>
  <r>
    <x v="2"/>
    <x v="4"/>
    <n v="23"/>
    <n v="39"/>
    <n v="43"/>
    <n v="39"/>
    <n v="28.75"/>
    <x v="0"/>
  </r>
  <r>
    <x v="2"/>
    <x v="5"/>
    <n v="14"/>
    <n v="21"/>
    <n v="7"/>
    <n v="7"/>
    <n v="17.5"/>
    <x v="0"/>
  </r>
  <r>
    <x v="3"/>
    <x v="0"/>
    <n v="46"/>
    <n v="55"/>
    <n v="51"/>
    <n v="52"/>
    <n v="57.5"/>
    <x v="0"/>
  </r>
  <r>
    <x v="3"/>
    <x v="1"/>
    <n v="6"/>
    <n v="9"/>
    <n v="13"/>
    <n v="10"/>
    <n v="7.5"/>
    <x v="5"/>
  </r>
  <r>
    <x v="3"/>
    <x v="2"/>
    <n v="23"/>
    <n v="15"/>
    <n v="11"/>
    <n v="12"/>
    <n v="28.75"/>
    <x v="0"/>
  </r>
  <r>
    <x v="3"/>
    <x v="3"/>
    <n v="8"/>
    <n v="5"/>
    <n v="16"/>
    <n v="17"/>
    <n v="10"/>
    <x v="6"/>
  </r>
  <r>
    <x v="3"/>
    <x v="4"/>
    <n v="39"/>
    <n v="36"/>
    <n v="40"/>
    <n v="47"/>
    <n v="48.75"/>
    <x v="0"/>
  </r>
  <r>
    <x v="3"/>
    <x v="5"/>
    <n v="16"/>
    <n v="16"/>
    <n v="5"/>
    <n v="4"/>
    <n v="20"/>
    <x v="0"/>
  </r>
  <r>
    <x v="4"/>
    <x v="0"/>
    <n v="168"/>
    <n v="224"/>
    <n v="226"/>
    <n v="212"/>
    <n v="210"/>
    <x v="0"/>
  </r>
  <r>
    <x v="4"/>
    <x v="1"/>
    <n v="31"/>
    <n v="55"/>
    <n v="58"/>
    <n v="72"/>
    <n v="38.75"/>
    <x v="7"/>
  </r>
  <r>
    <x v="4"/>
    <x v="2"/>
    <n v="37"/>
    <n v="29"/>
    <n v="30"/>
    <n v="32"/>
    <n v="46.25"/>
    <x v="0"/>
  </r>
  <r>
    <x v="4"/>
    <x v="3"/>
    <n v="47"/>
    <n v="46"/>
    <n v="75"/>
    <n v="70"/>
    <n v="58.75"/>
    <x v="8"/>
  </r>
  <r>
    <x v="4"/>
    <x v="4"/>
    <n v="149"/>
    <n v="197"/>
    <n v="205"/>
    <n v="187"/>
    <n v="186.25"/>
    <x v="0"/>
  </r>
  <r>
    <x v="4"/>
    <x v="5"/>
    <n v="98"/>
    <n v="75"/>
    <n v="45"/>
    <n v="39"/>
    <n v="122.5"/>
    <x v="0"/>
  </r>
  <r>
    <x v="5"/>
    <x v="0"/>
    <n v="222"/>
    <n v="284"/>
    <n v="241"/>
    <n v="265"/>
    <n v="277.5"/>
    <x v="0"/>
  </r>
  <r>
    <x v="5"/>
    <x v="1"/>
    <n v="42"/>
    <n v="66"/>
    <n v="58"/>
    <n v="88"/>
    <n v="52.5"/>
    <x v="9"/>
  </r>
  <r>
    <x v="5"/>
    <x v="2"/>
    <n v="52"/>
    <n v="58"/>
    <n v="60"/>
    <n v="51"/>
    <n v="65"/>
    <x v="0"/>
  </r>
  <r>
    <x v="5"/>
    <x v="3"/>
    <n v="43"/>
    <n v="64"/>
    <n v="56"/>
    <n v="79"/>
    <n v="53.75"/>
    <x v="10"/>
  </r>
  <r>
    <x v="5"/>
    <x v="4"/>
    <n v="172"/>
    <n v="234"/>
    <n v="241"/>
    <n v="247"/>
    <n v="215"/>
    <x v="0"/>
  </r>
  <r>
    <x v="5"/>
    <x v="5"/>
    <n v="114"/>
    <n v="122"/>
    <n v="59"/>
    <n v="45"/>
    <n v="142.5"/>
    <x v="0"/>
  </r>
  <r>
    <x v="6"/>
    <x v="0"/>
    <m/>
    <n v="11"/>
    <n v="5"/>
    <n v="2"/>
    <n v="0"/>
    <x v="0"/>
  </r>
  <r>
    <x v="6"/>
    <x v="1"/>
    <m/>
    <m/>
    <n v="1"/>
    <m/>
    <n v="0"/>
    <x v="11"/>
  </r>
  <r>
    <x v="6"/>
    <x v="2"/>
    <m/>
    <n v="3"/>
    <m/>
    <n v="1"/>
    <n v="0"/>
    <x v="0"/>
  </r>
  <r>
    <x v="6"/>
    <x v="3"/>
    <m/>
    <n v="2"/>
    <n v="1"/>
    <n v="2"/>
    <n v="0"/>
    <x v="11"/>
  </r>
  <r>
    <x v="6"/>
    <x v="4"/>
    <n v="1"/>
    <n v="4"/>
    <n v="4"/>
    <n v="5"/>
    <n v="1.25"/>
    <x v="0"/>
  </r>
  <r>
    <x v="6"/>
    <x v="5"/>
    <n v="1"/>
    <n v="3"/>
    <m/>
    <n v="2"/>
    <n v="1.25"/>
    <x v="0"/>
  </r>
  <r>
    <x v="7"/>
    <x v="0"/>
    <n v="5"/>
    <n v="13"/>
    <n v="4"/>
    <n v="6"/>
    <n v="6.25"/>
    <x v="0"/>
  </r>
  <r>
    <x v="7"/>
    <x v="1"/>
    <n v="2"/>
    <m/>
    <m/>
    <n v="1"/>
    <n v="2.5"/>
    <x v="3"/>
  </r>
  <r>
    <x v="7"/>
    <x v="2"/>
    <n v="7"/>
    <n v="3"/>
    <m/>
    <n v="3"/>
    <n v="8.75"/>
    <x v="0"/>
  </r>
  <r>
    <x v="7"/>
    <x v="3"/>
    <n v="1"/>
    <n v="2"/>
    <m/>
    <m/>
    <n v="1.25"/>
    <x v="12"/>
  </r>
  <r>
    <x v="7"/>
    <x v="4"/>
    <n v="11"/>
    <n v="6"/>
    <n v="1"/>
    <n v="16"/>
    <n v="13.75"/>
    <x v="0"/>
  </r>
  <r>
    <x v="7"/>
    <x v="5"/>
    <n v="8"/>
    <n v="3"/>
    <n v="3"/>
    <n v="1"/>
    <n v="10"/>
    <x v="0"/>
  </r>
  <r>
    <x v="8"/>
    <x v="0"/>
    <n v="245"/>
    <n v="199"/>
    <n v="237"/>
    <n v="233"/>
    <n v="306.25"/>
    <x v="0"/>
  </r>
  <r>
    <x v="8"/>
    <x v="1"/>
    <n v="46"/>
    <n v="38"/>
    <n v="47"/>
    <n v="53"/>
    <n v="57.5"/>
    <x v="13"/>
  </r>
  <r>
    <x v="8"/>
    <x v="2"/>
    <n v="90"/>
    <n v="81"/>
    <n v="65"/>
    <n v="52"/>
    <n v="112.5"/>
    <x v="0"/>
  </r>
  <r>
    <x v="8"/>
    <x v="3"/>
    <n v="52"/>
    <n v="75"/>
    <n v="63"/>
    <n v="74"/>
    <n v="65"/>
    <x v="14"/>
  </r>
  <r>
    <x v="8"/>
    <x v="4"/>
    <n v="233"/>
    <n v="277"/>
    <n v="253"/>
    <n v="247"/>
    <n v="291.25"/>
    <x v="0"/>
  </r>
  <r>
    <x v="8"/>
    <x v="5"/>
    <n v="138"/>
    <n v="192"/>
    <n v="74"/>
    <n v="44"/>
    <n v="172.5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1">
  <r>
    <x v="0"/>
    <x v="0"/>
    <x v="0"/>
    <x v="0"/>
    <n v="97.518181818181816"/>
    <x v="0"/>
    <x v="0"/>
  </r>
  <r>
    <x v="0"/>
    <x v="1"/>
    <x v="1"/>
    <x v="1"/>
    <n v="91.75"/>
    <x v="1"/>
    <x v="1"/>
  </r>
  <r>
    <x v="0"/>
    <x v="2"/>
    <x v="2"/>
    <x v="2"/>
    <n v="99.75"/>
    <x v="2"/>
    <x v="0"/>
  </r>
  <r>
    <x v="0"/>
    <x v="3"/>
    <x v="3"/>
    <x v="3"/>
    <n v="98.517241379310349"/>
    <x v="3"/>
    <x v="1"/>
  </r>
  <r>
    <x v="0"/>
    <x v="4"/>
    <x v="4"/>
    <x v="4"/>
    <n v="94.923913043478265"/>
    <x v="4"/>
    <x v="1"/>
  </r>
  <r>
    <x v="0"/>
    <x v="5"/>
    <x v="5"/>
    <x v="5"/>
    <n v="72.791666666666671"/>
    <x v="5"/>
    <x v="1"/>
  </r>
  <r>
    <x v="1"/>
    <x v="0"/>
    <x v="6"/>
    <x v="6"/>
    <e v="#DIV/0!"/>
    <x v="6"/>
    <x v="0"/>
  </r>
  <r>
    <x v="1"/>
    <x v="3"/>
    <x v="6"/>
    <x v="6"/>
    <e v="#DIV/0!"/>
    <x v="7"/>
    <x v="1"/>
  </r>
  <r>
    <x v="1"/>
    <x v="4"/>
    <x v="7"/>
    <x v="6"/>
    <e v="#DIV/0!"/>
    <x v="8"/>
    <x v="1"/>
  </r>
  <r>
    <x v="2"/>
    <x v="0"/>
    <x v="8"/>
    <x v="7"/>
    <n v="95.093023255813947"/>
    <x v="9"/>
    <x v="0"/>
  </r>
  <r>
    <x v="2"/>
    <x v="1"/>
    <x v="9"/>
    <x v="8"/>
    <n v="95"/>
    <x v="10"/>
    <x v="1"/>
  </r>
  <r>
    <x v="2"/>
    <x v="2"/>
    <x v="10"/>
    <x v="9"/>
    <n v="75.384615384615387"/>
    <x v="11"/>
    <x v="0"/>
  </r>
  <r>
    <x v="2"/>
    <x v="3"/>
    <x v="11"/>
    <x v="10"/>
    <n v="93.5"/>
    <x v="12"/>
    <x v="1"/>
  </r>
  <r>
    <x v="2"/>
    <x v="4"/>
    <x v="12"/>
    <x v="11"/>
    <n v="75.674418604651166"/>
    <x v="13"/>
    <x v="1"/>
  </r>
  <r>
    <x v="2"/>
    <x v="5"/>
    <x v="13"/>
    <x v="12"/>
    <n v="85.142857142857139"/>
    <x v="14"/>
    <x v="1"/>
  </r>
  <r>
    <x v="3"/>
    <x v="0"/>
    <x v="14"/>
    <x v="13"/>
    <n v="88.666666666666671"/>
    <x v="15"/>
    <x v="0"/>
  </r>
  <r>
    <x v="3"/>
    <x v="1"/>
    <x v="15"/>
    <x v="14"/>
    <n v="74.692307692307693"/>
    <x v="16"/>
    <x v="1"/>
  </r>
  <r>
    <x v="3"/>
    <x v="2"/>
    <x v="16"/>
    <x v="15"/>
    <n v="107.81818181818181"/>
    <x v="17"/>
    <x v="0"/>
  </r>
  <r>
    <x v="3"/>
    <x v="3"/>
    <x v="17"/>
    <x v="16"/>
    <n v="100.5"/>
    <x v="18"/>
    <x v="1"/>
  </r>
  <r>
    <x v="3"/>
    <x v="4"/>
    <x v="18"/>
    <x v="17"/>
    <n v="85.95"/>
    <x v="19"/>
    <x v="1"/>
  </r>
  <r>
    <x v="3"/>
    <x v="5"/>
    <x v="19"/>
    <x v="18"/>
    <n v="50.8"/>
    <x v="20"/>
    <x v="1"/>
  </r>
  <r>
    <x v="4"/>
    <x v="0"/>
    <x v="20"/>
    <x v="19"/>
    <n v="93.057522123893804"/>
    <x v="21"/>
    <x v="0"/>
  </r>
  <r>
    <x v="4"/>
    <x v="1"/>
    <x v="21"/>
    <x v="20"/>
    <n v="81.620689655172413"/>
    <x v="22"/>
    <x v="1"/>
  </r>
  <r>
    <x v="4"/>
    <x v="2"/>
    <x v="22"/>
    <x v="21"/>
    <n v="101.53333333333333"/>
    <x v="23"/>
    <x v="0"/>
  </r>
  <r>
    <x v="4"/>
    <x v="3"/>
    <x v="23"/>
    <x v="22"/>
    <n v="102.50666666666666"/>
    <x v="24"/>
    <x v="1"/>
  </r>
  <r>
    <x v="4"/>
    <x v="4"/>
    <x v="24"/>
    <x v="23"/>
    <n v="89.37560975609756"/>
    <x v="25"/>
    <x v="1"/>
  </r>
  <r>
    <x v="4"/>
    <x v="5"/>
    <x v="25"/>
    <x v="24"/>
    <n v="60.666666666666664"/>
    <x v="26"/>
    <x v="1"/>
  </r>
  <r>
    <x v="5"/>
    <x v="0"/>
    <x v="26"/>
    <x v="25"/>
    <n v="91.033195020746888"/>
    <x v="27"/>
    <x v="0"/>
  </r>
  <r>
    <x v="5"/>
    <x v="1"/>
    <x v="27"/>
    <x v="26"/>
    <n v="88.34482758620689"/>
    <x v="28"/>
    <x v="1"/>
  </r>
  <r>
    <x v="5"/>
    <x v="2"/>
    <x v="28"/>
    <x v="27"/>
    <n v="95.4"/>
    <x v="29"/>
    <x v="0"/>
  </r>
  <r>
    <x v="5"/>
    <x v="3"/>
    <x v="29"/>
    <x v="28"/>
    <n v="91.964285714285708"/>
    <x v="30"/>
    <x v="1"/>
  </r>
  <r>
    <x v="5"/>
    <x v="4"/>
    <x v="30"/>
    <x v="29"/>
    <n v="87.236514522821579"/>
    <x v="31"/>
    <x v="1"/>
  </r>
  <r>
    <x v="5"/>
    <x v="5"/>
    <x v="31"/>
    <x v="30"/>
    <n v="68.79661016949153"/>
    <x v="32"/>
    <x v="1"/>
  </r>
  <r>
    <x v="6"/>
    <x v="0"/>
    <x v="32"/>
    <x v="31"/>
    <n v="94.6"/>
    <x v="33"/>
    <x v="0"/>
  </r>
  <r>
    <x v="6"/>
    <x v="1"/>
    <x v="32"/>
    <x v="6"/>
    <n v="96"/>
    <x v="7"/>
    <x v="1"/>
  </r>
  <r>
    <x v="6"/>
    <x v="2"/>
    <x v="32"/>
    <x v="32"/>
    <e v="#DIV/0!"/>
    <x v="34"/>
    <x v="0"/>
  </r>
  <r>
    <x v="6"/>
    <x v="3"/>
    <x v="32"/>
    <x v="33"/>
    <n v="107"/>
    <x v="35"/>
    <x v="1"/>
  </r>
  <r>
    <x v="6"/>
    <x v="4"/>
    <x v="33"/>
    <x v="34"/>
    <n v="107.75"/>
    <x v="36"/>
    <x v="1"/>
  </r>
  <r>
    <x v="6"/>
    <x v="5"/>
    <x v="34"/>
    <x v="35"/>
    <e v="#DIV/0!"/>
    <x v="37"/>
    <x v="1"/>
  </r>
  <r>
    <x v="7"/>
    <x v="0"/>
    <x v="35"/>
    <x v="36"/>
    <n v="129"/>
    <x v="38"/>
    <x v="0"/>
  </r>
  <r>
    <x v="7"/>
    <x v="1"/>
    <x v="36"/>
    <x v="6"/>
    <e v="#DIV/0!"/>
    <x v="39"/>
    <x v="1"/>
  </r>
  <r>
    <x v="7"/>
    <x v="2"/>
    <x v="37"/>
    <x v="37"/>
    <e v="#DIV/0!"/>
    <x v="40"/>
    <x v="0"/>
  </r>
  <r>
    <x v="7"/>
    <x v="3"/>
    <x v="38"/>
    <x v="38"/>
    <e v="#DIV/0!"/>
    <x v="7"/>
    <x v="1"/>
  </r>
  <r>
    <x v="7"/>
    <x v="4"/>
    <x v="39"/>
    <x v="39"/>
    <n v="107"/>
    <x v="41"/>
    <x v="1"/>
  </r>
  <r>
    <x v="7"/>
    <x v="5"/>
    <x v="40"/>
    <x v="40"/>
    <n v="82.666666666666671"/>
    <x v="42"/>
    <x v="1"/>
  </r>
  <r>
    <x v="8"/>
    <x v="0"/>
    <x v="41"/>
    <x v="41"/>
    <n v="90.35443037974683"/>
    <x v="43"/>
    <x v="0"/>
  </r>
  <r>
    <x v="8"/>
    <x v="1"/>
    <x v="42"/>
    <x v="42"/>
    <n v="85.40425531914893"/>
    <x v="44"/>
    <x v="1"/>
  </r>
  <r>
    <x v="8"/>
    <x v="2"/>
    <x v="43"/>
    <x v="43"/>
    <n v="88.461538461538467"/>
    <x v="45"/>
    <x v="0"/>
  </r>
  <r>
    <x v="8"/>
    <x v="3"/>
    <x v="44"/>
    <x v="44"/>
    <n v="94.333333333333329"/>
    <x v="46"/>
    <x v="1"/>
  </r>
  <r>
    <x v="8"/>
    <x v="4"/>
    <x v="45"/>
    <x v="45"/>
    <n v="74.806324110671937"/>
    <x v="47"/>
    <x v="1"/>
  </r>
  <r>
    <x v="8"/>
    <x v="5"/>
    <x v="46"/>
    <x v="46"/>
    <n v="58.837837837837839"/>
    <x v="4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>
  <location ref="A27:F33" firstHeaderRow="0" firstDataRow="1" firstDataCol="1" rowPageCount="1" colPageCount="1"/>
  <pivotFields count="8">
    <pivotField axis="axisPage" multipleItemSelectionAllowed="1" showAll="0">
      <items count="10">
        <item x="0"/>
        <item h="1" x="1"/>
        <item h="1" x="2"/>
        <item h="1" x="3"/>
        <item h="1" x="4"/>
        <item h="1" x="5"/>
        <item h="1" x="6"/>
        <item h="1" x="7"/>
        <item h="1" x="8"/>
        <item t="default"/>
      </items>
    </pivotField>
    <pivotField axis="axisRow" showAll="0">
      <items count="7">
        <item x="0"/>
        <item x="1"/>
        <item x="2"/>
        <item x="3"/>
        <item x="4"/>
        <item h="1" x="5"/>
        <item t="default"/>
      </items>
    </pivotField>
    <pivotField dataField="1" showAll="0"/>
    <pivotField dataField="1" showAll="0"/>
    <pivotField dataField="1" showAll="0"/>
    <pivotField dataField="1" showAll="0"/>
    <pivotField dataField="1" numFmtId="1" showAll="0" defaultSubtotal="0"/>
    <pivotField showAll="0" defaultSubtotal="0">
      <items count="15">
        <item x="11"/>
        <item x="12"/>
        <item x="3"/>
        <item x="4"/>
        <item x="5"/>
        <item x="6"/>
        <item x="2"/>
        <item x="1"/>
        <item x="7"/>
        <item x="9"/>
        <item x="10"/>
        <item x="13"/>
        <item x="8"/>
        <item x="14"/>
        <item x="0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Sum of 2016-2017" fld="2" baseField="1" baseItem="0"/>
    <dataField name="Sum of 2017-2018" fld="3" baseField="1" baseItem="0"/>
    <dataField name="Sum of 2018-2019" fld="4" baseField="1" baseItem="0"/>
    <dataField name="Sum of 2019-2020" fld="5" baseField="1" baseItem="0"/>
    <dataField name="Sum of All Target=25% increase from 2016-2017" fld="6" baseField="0" baseItem="0"/>
  </dataFields>
  <chartFormats count="5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5">
  <location ref="A26:F29" firstHeaderRow="0" firstDataRow="1" firstDataCol="1" rowPageCount="1" colPageCount="1"/>
  <pivotFields count="8">
    <pivotField axis="axisPage" multipleItemSelectionAllowed="1" showAll="0">
      <items count="10">
        <item x="0"/>
        <item h="1" x="1"/>
        <item h="1" x="2"/>
        <item h="1" x="3"/>
        <item h="1" x="4"/>
        <item h="1" x="5"/>
        <item h="1" x="6"/>
        <item h="1" x="7"/>
        <item h="1" x="8"/>
        <item t="default"/>
      </items>
    </pivotField>
    <pivotField axis="axisRow" showAll="0">
      <items count="7">
        <item h="1" x="0"/>
        <item x="1"/>
        <item h="1" x="2"/>
        <item x="3"/>
        <item h="1" x="4"/>
        <item h="1" x="5"/>
        <item t="default"/>
      </items>
    </pivotField>
    <pivotField dataField="1" showAll="0"/>
    <pivotField dataField="1" showAll="0"/>
    <pivotField dataField="1" showAll="0"/>
    <pivotField dataField="1" showAll="0"/>
    <pivotField numFmtId="1" showAll="0" defaultSubtotal="0"/>
    <pivotField dataField="1" showAll="0" defaultSubtotal="0">
      <items count="15">
        <item x="11"/>
        <item x="12"/>
        <item x="3"/>
        <item x="4"/>
        <item x="5"/>
        <item x="6"/>
        <item x="2"/>
        <item x="1"/>
        <item x="7"/>
        <item x="9"/>
        <item x="10"/>
        <item x="13"/>
        <item x="8"/>
        <item x="14"/>
        <item x="0"/>
      </items>
    </pivotField>
  </pivotFields>
  <rowFields count="1">
    <field x="1"/>
  </rowFields>
  <rowItems count="3">
    <i>
      <x v="1"/>
    </i>
    <i>
      <x v="3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Sum of 2016-2017" fld="2" baseField="1" baseItem="0"/>
    <dataField name="Sum of 2017-2018" fld="3" baseField="1" baseItem="0"/>
    <dataField name="Sum of 2018-2019" fld="4" baseField="1" baseItem="0"/>
    <dataField name="Sum of 2019-2020" fld="5" baseField="1" baseItem="0"/>
    <dataField name="Sum of ADT Target=40% increase from 2016-2017" fld="7" baseField="0" baseItem="1158931712"/>
  </dataFields>
  <chartFormats count="15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2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3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3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1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18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5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24:F27" firstHeaderRow="0" firstDataRow="1" firstDataCol="1" rowPageCount="1" colPageCount="1"/>
  <pivotFields count="7">
    <pivotField axis="axisPage" multipleItemSelectionAllowed="1" showAll="0">
      <items count="10">
        <item x="0"/>
        <item h="1" x="1"/>
        <item h="1" x="2"/>
        <item h="1" x="3"/>
        <item h="1" x="4"/>
        <item h="1" x="5"/>
        <item h="1" x="6"/>
        <item h="1" x="7"/>
        <item h="1" x="8"/>
        <item t="default"/>
      </items>
    </pivotField>
    <pivotField axis="axisRow" showAll="0">
      <items count="7">
        <item x="0"/>
        <item h="1" x="1"/>
        <item x="2"/>
        <item h="1" x="3"/>
        <item h="1" x="4"/>
        <item h="1" x="5"/>
        <item t="default"/>
      </items>
    </pivotField>
    <pivotField dataField="1" showAll="0">
      <items count="48">
        <item x="33"/>
        <item x="13"/>
        <item x="46"/>
        <item x="19"/>
        <item x="31"/>
        <item x="5"/>
        <item x="7"/>
        <item x="25"/>
        <item x="36"/>
        <item x="6"/>
        <item x="45"/>
        <item x="10"/>
        <item x="38"/>
        <item x="42"/>
        <item x="17"/>
        <item x="30"/>
        <item x="34"/>
        <item x="35"/>
        <item x="27"/>
        <item x="14"/>
        <item x="41"/>
        <item x="2"/>
        <item x="21"/>
        <item x="12"/>
        <item x="43"/>
        <item x="44"/>
        <item x="8"/>
        <item x="24"/>
        <item x="4"/>
        <item x="26"/>
        <item x="28"/>
        <item x="15"/>
        <item x="1"/>
        <item x="29"/>
        <item x="18"/>
        <item x="39"/>
        <item x="0"/>
        <item x="23"/>
        <item x="40"/>
        <item x="20"/>
        <item x="16"/>
        <item x="9"/>
        <item x="22"/>
        <item x="11"/>
        <item x="3"/>
        <item x="37"/>
        <item x="32"/>
        <item t="default"/>
      </items>
    </pivotField>
    <pivotField dataField="1" showAll="0">
      <items count="48">
        <item x="18"/>
        <item x="35"/>
        <item x="46"/>
        <item x="24"/>
        <item x="5"/>
        <item x="30"/>
        <item x="12"/>
        <item x="40"/>
        <item x="9"/>
        <item x="33"/>
        <item x="11"/>
        <item x="45"/>
        <item x="38"/>
        <item x="14"/>
        <item x="2"/>
        <item x="17"/>
        <item x="10"/>
        <item x="42"/>
        <item x="4"/>
        <item x="29"/>
        <item x="44"/>
        <item x="26"/>
        <item x="34"/>
        <item x="41"/>
        <item x="1"/>
        <item x="13"/>
        <item x="31"/>
        <item x="43"/>
        <item x="15"/>
        <item x="22"/>
        <item x="7"/>
        <item x="20"/>
        <item x="39"/>
        <item x="25"/>
        <item x="23"/>
        <item x="27"/>
        <item x="19"/>
        <item x="32"/>
        <item x="0"/>
        <item x="28"/>
        <item x="21"/>
        <item x="16"/>
        <item x="3"/>
        <item x="36"/>
        <item x="8"/>
        <item x="37"/>
        <item x="6"/>
        <item t="default"/>
      </items>
    </pivotField>
    <pivotField dataField="1" showAll="0"/>
    <pivotField dataField="1" showAll="0">
      <items count="50">
        <item x="42"/>
        <item x="8"/>
        <item x="14"/>
        <item x="41"/>
        <item x="34"/>
        <item x="5"/>
        <item x="32"/>
        <item x="26"/>
        <item x="20"/>
        <item x="11"/>
        <item x="47"/>
        <item x="39"/>
        <item x="16"/>
        <item x="44"/>
        <item x="25"/>
        <item x="22"/>
        <item x="10"/>
        <item x="15"/>
        <item x="48"/>
        <item x="4"/>
        <item x="13"/>
        <item x="31"/>
        <item x="9"/>
        <item x="19"/>
        <item x="28"/>
        <item x="18"/>
        <item x="43"/>
        <item x="0"/>
        <item x="21"/>
        <item x="12"/>
        <item x="17"/>
        <item x="1"/>
        <item x="2"/>
        <item x="3"/>
        <item x="30"/>
        <item x="24"/>
        <item x="46"/>
        <item x="29"/>
        <item x="27"/>
        <item x="36"/>
        <item x="6"/>
        <item x="40"/>
        <item x="23"/>
        <item x="37"/>
        <item x="45"/>
        <item x="33"/>
        <item x="38"/>
        <item x="35"/>
        <item x="7"/>
        <item t="default"/>
      </items>
    </pivotField>
    <pivotField dataField="1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Sum of 2016-2017" fld="2" baseField="1" baseItem="0"/>
    <dataField name="Sum of 2017-2018" fld="3" baseField="1" baseItem="0"/>
    <dataField name="Sum of 2018-2019" fld="4" baseField="1" baseItem="0"/>
    <dataField name="Sum of 2019-2020" fld="5" baseField="1" baseItem="0"/>
    <dataField name="Sum of Target " fld="6" baseField="1" baseItem="0"/>
  </dataFields>
  <formats count="13"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outline="0" collapsedLevelsAreSubtotals="1" fieldPosition="0"/>
    </format>
    <format dxfId="0">
      <pivotArea outline="0" collapsedLevelsAreSubtotals="1" fieldPosition="0"/>
    </format>
  </formats>
  <chartFormats count="5">
    <chartFormat chart="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5"/>
  <sheetViews>
    <sheetView tabSelected="1" topLeftCell="A25" zoomScale="80" zoomScaleNormal="80" workbookViewId="0">
      <selection activeCell="A26" sqref="A26"/>
    </sheetView>
  </sheetViews>
  <sheetFormatPr defaultRowHeight="14.35" x14ac:dyDescent="0.5"/>
  <cols>
    <col min="1" max="1" width="10.46875" style="43" customWidth="1"/>
    <col min="2" max="2" width="4.52734375" style="37" customWidth="1"/>
    <col min="3" max="3" width="139.05859375" style="43" customWidth="1"/>
    <col min="4" max="4" width="20.52734375" style="43" customWidth="1"/>
    <col min="5" max="5" width="20.46875" style="43" customWidth="1"/>
    <col min="6" max="6" width="18.05859375" customWidth="1"/>
    <col min="7" max="7" width="17.46875" customWidth="1"/>
  </cols>
  <sheetData>
    <row r="1" spans="1:5" s="15" customFormat="1" x14ac:dyDescent="0.5">
      <c r="A1" s="63" t="s">
        <v>120</v>
      </c>
      <c r="B1" s="64"/>
      <c r="C1" s="63" t="s">
        <v>121</v>
      </c>
      <c r="D1" s="43"/>
      <c r="E1" s="43"/>
    </row>
    <row r="2" spans="1:5" x14ac:dyDescent="0.5">
      <c r="A2" s="43" t="s">
        <v>87</v>
      </c>
      <c r="C2" s="44" t="s">
        <v>66</v>
      </c>
    </row>
    <row r="3" spans="1:5" x14ac:dyDescent="0.5">
      <c r="A3" s="43" t="s">
        <v>87</v>
      </c>
      <c r="C3" s="44" t="s">
        <v>67</v>
      </c>
    </row>
    <row r="4" spans="1:5" x14ac:dyDescent="0.5">
      <c r="A4" s="43" t="s">
        <v>87</v>
      </c>
      <c r="C4" s="44" t="s">
        <v>68</v>
      </c>
    </row>
    <row r="5" spans="1:5" x14ac:dyDescent="0.5">
      <c r="A5" s="45" t="s">
        <v>87</v>
      </c>
      <c r="B5" s="38"/>
      <c r="C5" s="46" t="s">
        <v>69</v>
      </c>
    </row>
    <row r="6" spans="1:5" x14ac:dyDescent="0.5">
      <c r="A6" s="47" t="s">
        <v>87</v>
      </c>
      <c r="B6" s="39"/>
      <c r="C6" s="48" t="s">
        <v>70</v>
      </c>
    </row>
    <row r="7" spans="1:5" x14ac:dyDescent="0.5">
      <c r="A7" s="43" t="s">
        <v>88</v>
      </c>
      <c r="C7" s="44" t="s">
        <v>71</v>
      </c>
    </row>
    <row r="8" spans="1:5" x14ac:dyDescent="0.5">
      <c r="A8" s="43" t="s">
        <v>88</v>
      </c>
      <c r="C8" s="44" t="s">
        <v>72</v>
      </c>
    </row>
    <row r="9" spans="1:5" x14ac:dyDescent="0.5">
      <c r="A9" s="43" t="s">
        <v>88</v>
      </c>
      <c r="C9" s="44" t="s">
        <v>73</v>
      </c>
    </row>
    <row r="10" spans="1:5" x14ac:dyDescent="0.5">
      <c r="A10" s="45" t="s">
        <v>88</v>
      </c>
      <c r="B10" s="38"/>
      <c r="C10" s="46" t="s">
        <v>74</v>
      </c>
    </row>
    <row r="11" spans="1:5" x14ac:dyDescent="0.5">
      <c r="A11" s="47" t="s">
        <v>88</v>
      </c>
      <c r="B11" s="39"/>
      <c r="C11" s="48" t="s">
        <v>75</v>
      </c>
    </row>
    <row r="12" spans="1:5" x14ac:dyDescent="0.5">
      <c r="A12" s="43" t="s">
        <v>89</v>
      </c>
      <c r="C12" s="44" t="s">
        <v>76</v>
      </c>
    </row>
    <row r="13" spans="1:5" x14ac:dyDescent="0.5">
      <c r="A13" s="43" t="s">
        <v>89</v>
      </c>
      <c r="C13" s="44" t="s">
        <v>77</v>
      </c>
    </row>
    <row r="14" spans="1:5" x14ac:dyDescent="0.5">
      <c r="A14" s="43" t="s">
        <v>89</v>
      </c>
      <c r="C14" s="44" t="s">
        <v>78</v>
      </c>
    </row>
    <row r="15" spans="1:5" x14ac:dyDescent="0.5">
      <c r="A15" s="45" t="s">
        <v>89</v>
      </c>
      <c r="B15" s="38"/>
      <c r="C15" s="46" t="s">
        <v>79</v>
      </c>
    </row>
    <row r="16" spans="1:5" x14ac:dyDescent="0.5">
      <c r="A16" s="47" t="s">
        <v>89</v>
      </c>
      <c r="B16" s="39"/>
      <c r="C16" s="48" t="s">
        <v>109</v>
      </c>
    </row>
    <row r="17" spans="1:9" x14ac:dyDescent="0.5">
      <c r="A17" s="43" t="s">
        <v>90</v>
      </c>
      <c r="C17" s="44" t="s">
        <v>71</v>
      </c>
    </row>
    <row r="18" spans="1:9" x14ac:dyDescent="0.5">
      <c r="A18" s="43" t="s">
        <v>90</v>
      </c>
      <c r="C18" s="44" t="s">
        <v>72</v>
      </c>
    </row>
    <row r="19" spans="1:9" x14ac:dyDescent="0.5">
      <c r="A19" s="47" t="s">
        <v>90</v>
      </c>
      <c r="B19" s="39"/>
      <c r="C19" s="48" t="s">
        <v>81</v>
      </c>
    </row>
    <row r="20" spans="1:9" x14ac:dyDescent="0.5">
      <c r="A20" s="43" t="s">
        <v>91</v>
      </c>
      <c r="C20" s="44" t="s">
        <v>82</v>
      </c>
    </row>
    <row r="21" spans="1:9" x14ac:dyDescent="0.5">
      <c r="A21" s="43" t="s">
        <v>91</v>
      </c>
      <c r="C21" s="44" t="s">
        <v>83</v>
      </c>
    </row>
    <row r="22" spans="1:9" x14ac:dyDescent="0.5">
      <c r="A22" s="43" t="s">
        <v>91</v>
      </c>
      <c r="C22" s="44" t="s">
        <v>84</v>
      </c>
    </row>
    <row r="23" spans="1:9" x14ac:dyDescent="0.5">
      <c r="A23" s="43" t="s">
        <v>91</v>
      </c>
      <c r="C23" s="44" t="s">
        <v>85</v>
      </c>
    </row>
    <row r="24" spans="1:9" x14ac:dyDescent="0.5">
      <c r="A24" s="47" t="s">
        <v>91</v>
      </c>
      <c r="B24" s="39"/>
      <c r="C24" s="48" t="s">
        <v>86</v>
      </c>
    </row>
    <row r="25" spans="1:9" ht="14.7" thickBot="1" x14ac:dyDescent="0.55000000000000004"/>
    <row r="26" spans="1:9" s="33" customFormat="1" ht="110" thickBot="1" x14ac:dyDescent="0.55000000000000004">
      <c r="A26" s="67" t="s">
        <v>112</v>
      </c>
      <c r="B26" s="69" t="s">
        <v>111</v>
      </c>
      <c r="C26" s="69"/>
      <c r="D26" s="65" t="s">
        <v>158</v>
      </c>
      <c r="E26" s="65" t="s">
        <v>159</v>
      </c>
      <c r="F26" s="65" t="s">
        <v>118</v>
      </c>
      <c r="G26" s="66" t="s">
        <v>117</v>
      </c>
      <c r="H26" s="66" t="s">
        <v>140</v>
      </c>
      <c r="I26" s="66" t="s">
        <v>136</v>
      </c>
    </row>
    <row r="27" spans="1:9" s="32" customFormat="1" ht="28.7" x14ac:dyDescent="0.5">
      <c r="A27" s="49" t="s">
        <v>104</v>
      </c>
      <c r="B27" s="40">
        <v>1</v>
      </c>
      <c r="C27" s="50" t="s">
        <v>92</v>
      </c>
      <c r="D27" s="51" t="s">
        <v>150</v>
      </c>
      <c r="E27" s="51" t="s">
        <v>160</v>
      </c>
      <c r="F27" s="51" t="s">
        <v>113</v>
      </c>
      <c r="G27" s="52" t="s">
        <v>114</v>
      </c>
      <c r="H27" s="52" t="s">
        <v>141</v>
      </c>
      <c r="I27" s="52" t="s">
        <v>114</v>
      </c>
    </row>
    <row r="28" spans="1:9" s="32" customFormat="1" ht="28.7" x14ac:dyDescent="0.5">
      <c r="A28" s="49" t="s">
        <v>105</v>
      </c>
      <c r="B28" s="40">
        <v>2</v>
      </c>
      <c r="C28" s="50" t="s">
        <v>93</v>
      </c>
      <c r="D28" s="51" t="s">
        <v>150</v>
      </c>
      <c r="E28" s="51" t="s">
        <v>160</v>
      </c>
      <c r="F28" s="51" t="s">
        <v>113</v>
      </c>
      <c r="G28" s="52" t="s">
        <v>114</v>
      </c>
      <c r="H28" s="52" t="s">
        <v>141</v>
      </c>
      <c r="I28" s="52" t="s">
        <v>114</v>
      </c>
    </row>
    <row r="29" spans="1:9" s="32" customFormat="1" ht="28.7" x14ac:dyDescent="0.5">
      <c r="A29" s="49" t="s">
        <v>88</v>
      </c>
      <c r="B29" s="40">
        <v>3</v>
      </c>
      <c r="C29" s="50" t="s">
        <v>94</v>
      </c>
      <c r="D29" s="51" t="s">
        <v>150</v>
      </c>
      <c r="E29" s="51" t="s">
        <v>160</v>
      </c>
      <c r="F29" s="51" t="s">
        <v>113</v>
      </c>
      <c r="G29" s="52" t="s">
        <v>114</v>
      </c>
      <c r="H29" s="52" t="s">
        <v>141</v>
      </c>
      <c r="I29" s="52" t="s">
        <v>114</v>
      </c>
    </row>
    <row r="30" spans="1:9" s="32" customFormat="1" ht="28.7" x14ac:dyDescent="0.5">
      <c r="A30" s="49" t="s">
        <v>106</v>
      </c>
      <c r="B30" s="40">
        <v>4</v>
      </c>
      <c r="C30" s="50" t="s">
        <v>95</v>
      </c>
      <c r="D30" s="51" t="s">
        <v>150</v>
      </c>
      <c r="E30" s="51" t="s">
        <v>160</v>
      </c>
      <c r="F30" s="51" t="s">
        <v>113</v>
      </c>
      <c r="G30" s="52" t="s">
        <v>114</v>
      </c>
      <c r="H30" s="52" t="s">
        <v>141</v>
      </c>
      <c r="I30" s="52" t="s">
        <v>114</v>
      </c>
    </row>
    <row r="31" spans="1:9" s="32" customFormat="1" ht="28.7" x14ac:dyDescent="0.5">
      <c r="A31" s="53" t="s">
        <v>107</v>
      </c>
      <c r="B31" s="41">
        <v>5</v>
      </c>
      <c r="C31" s="54" t="s">
        <v>96</v>
      </c>
      <c r="D31" s="55" t="s">
        <v>150</v>
      </c>
      <c r="E31" s="55" t="s">
        <v>160</v>
      </c>
      <c r="F31" s="55" t="s">
        <v>113</v>
      </c>
      <c r="G31" s="56" t="s">
        <v>114</v>
      </c>
      <c r="H31" s="56" t="s">
        <v>141</v>
      </c>
      <c r="I31" s="56" t="s">
        <v>114</v>
      </c>
    </row>
    <row r="32" spans="1:9" s="32" customFormat="1" ht="75" customHeight="1" x14ac:dyDescent="0.5">
      <c r="A32" s="49" t="s">
        <v>89</v>
      </c>
      <c r="B32" s="40">
        <v>6</v>
      </c>
      <c r="C32" s="57" t="s">
        <v>80</v>
      </c>
      <c r="D32" s="51" t="s">
        <v>146</v>
      </c>
      <c r="E32" s="51" t="s">
        <v>142</v>
      </c>
      <c r="F32" s="51" t="s">
        <v>114</v>
      </c>
      <c r="G32" s="52" t="s">
        <v>115</v>
      </c>
      <c r="H32" s="52" t="s">
        <v>134</v>
      </c>
      <c r="I32" s="52" t="s">
        <v>115</v>
      </c>
    </row>
    <row r="33" spans="1:9" s="32" customFormat="1" ht="28.7" x14ac:dyDescent="0.5">
      <c r="A33" s="49" t="s">
        <v>108</v>
      </c>
      <c r="B33" s="40">
        <v>7</v>
      </c>
      <c r="C33" s="50" t="s">
        <v>97</v>
      </c>
      <c r="D33" s="51" t="s">
        <v>143</v>
      </c>
      <c r="E33" s="51" t="s">
        <v>144</v>
      </c>
      <c r="F33" s="51" t="s">
        <v>114</v>
      </c>
      <c r="G33" s="52" t="s">
        <v>115</v>
      </c>
      <c r="H33" s="52" t="s">
        <v>138</v>
      </c>
      <c r="I33" s="52" t="s">
        <v>115</v>
      </c>
    </row>
    <row r="34" spans="1:9" s="32" customFormat="1" ht="91" customHeight="1" x14ac:dyDescent="0.5">
      <c r="A34" s="49" t="s">
        <v>87</v>
      </c>
      <c r="B34" s="40">
        <v>8</v>
      </c>
      <c r="C34" s="50" t="s">
        <v>98</v>
      </c>
      <c r="D34" s="51" t="s">
        <v>145</v>
      </c>
      <c r="E34" s="51" t="s">
        <v>147</v>
      </c>
      <c r="F34" s="51" t="s">
        <v>114</v>
      </c>
      <c r="G34" s="52" t="s">
        <v>115</v>
      </c>
      <c r="H34" s="52" t="s">
        <v>134</v>
      </c>
      <c r="I34" s="52" t="s">
        <v>115</v>
      </c>
    </row>
    <row r="35" spans="1:9" s="32" customFormat="1" ht="86" x14ac:dyDescent="0.5">
      <c r="A35" s="49" t="s">
        <v>110</v>
      </c>
      <c r="B35" s="40">
        <v>9</v>
      </c>
      <c r="C35" s="50" t="s">
        <v>99</v>
      </c>
      <c r="D35" s="51" t="s">
        <v>148</v>
      </c>
      <c r="E35" s="51" t="s">
        <v>149</v>
      </c>
      <c r="F35" s="51" t="s">
        <v>114</v>
      </c>
      <c r="G35" s="52" t="s">
        <v>115</v>
      </c>
      <c r="H35" s="52" t="s">
        <v>134</v>
      </c>
      <c r="I35" s="52" t="s">
        <v>114</v>
      </c>
    </row>
    <row r="36" spans="1:9" s="32" customFormat="1" x14ac:dyDescent="0.5">
      <c r="A36" s="53" t="s">
        <v>110</v>
      </c>
      <c r="B36" s="41">
        <v>10</v>
      </c>
      <c r="C36" s="54" t="s">
        <v>100</v>
      </c>
      <c r="D36" s="55" t="s">
        <v>150</v>
      </c>
      <c r="E36" s="55" t="s">
        <v>151</v>
      </c>
      <c r="F36" s="55" t="s">
        <v>114</v>
      </c>
      <c r="G36" s="56" t="s">
        <v>115</v>
      </c>
      <c r="H36" s="56" t="s">
        <v>137</v>
      </c>
      <c r="I36" s="56" t="s">
        <v>114</v>
      </c>
    </row>
    <row r="37" spans="1:9" s="32" customFormat="1" ht="43" x14ac:dyDescent="0.5">
      <c r="A37" s="49" t="s">
        <v>89</v>
      </c>
      <c r="B37" s="40">
        <v>11</v>
      </c>
      <c r="C37" s="50" t="s">
        <v>102</v>
      </c>
      <c r="D37" s="51" t="s">
        <v>152</v>
      </c>
      <c r="E37" s="51" t="s">
        <v>153</v>
      </c>
      <c r="F37" s="51" t="s">
        <v>115</v>
      </c>
      <c r="G37" s="52" t="s">
        <v>116</v>
      </c>
      <c r="H37" s="52" t="s">
        <v>139</v>
      </c>
      <c r="I37" s="52" t="s">
        <v>115</v>
      </c>
    </row>
    <row r="38" spans="1:9" s="32" customFormat="1" ht="71.7" x14ac:dyDescent="0.5">
      <c r="A38" s="49" t="s">
        <v>89</v>
      </c>
      <c r="B38" s="40">
        <v>12</v>
      </c>
      <c r="C38" s="50" t="s">
        <v>103</v>
      </c>
      <c r="D38" s="51" t="s">
        <v>154</v>
      </c>
      <c r="E38" s="51" t="s">
        <v>155</v>
      </c>
      <c r="F38" s="51" t="s">
        <v>115</v>
      </c>
      <c r="G38" s="52" t="s">
        <v>116</v>
      </c>
      <c r="H38" s="52" t="s">
        <v>139</v>
      </c>
      <c r="I38" s="52" t="s">
        <v>115</v>
      </c>
    </row>
    <row r="39" spans="1:9" s="32" customFormat="1" ht="86.35" thickBot="1" x14ac:dyDescent="0.55000000000000004">
      <c r="A39" s="58" t="s">
        <v>91</v>
      </c>
      <c r="B39" s="42">
        <v>13</v>
      </c>
      <c r="C39" s="59" t="s">
        <v>101</v>
      </c>
      <c r="D39" s="60" t="s">
        <v>156</v>
      </c>
      <c r="E39" s="60" t="s">
        <v>157</v>
      </c>
      <c r="F39" s="60" t="s">
        <v>115</v>
      </c>
      <c r="G39" s="61" t="s">
        <v>116</v>
      </c>
      <c r="H39" s="61" t="s">
        <v>135</v>
      </c>
      <c r="I39" s="61" t="s">
        <v>115</v>
      </c>
    </row>
    <row r="42" spans="1:9" x14ac:dyDescent="0.5">
      <c r="A42" s="43" t="s">
        <v>122</v>
      </c>
    </row>
    <row r="43" spans="1:9" x14ac:dyDescent="0.5">
      <c r="C43" s="43" t="s">
        <v>128</v>
      </c>
    </row>
    <row r="44" spans="1:9" x14ac:dyDescent="0.5">
      <c r="C44" s="43" t="s">
        <v>123</v>
      </c>
    </row>
    <row r="45" spans="1:9" x14ac:dyDescent="0.5">
      <c r="C45" s="43" t="s">
        <v>124</v>
      </c>
    </row>
    <row r="46" spans="1:9" x14ac:dyDescent="0.5">
      <c r="C46" s="43" t="s">
        <v>125</v>
      </c>
    </row>
    <row r="49" spans="1:3" x14ac:dyDescent="0.5">
      <c r="C49" s="68" t="s">
        <v>127</v>
      </c>
    </row>
    <row r="50" spans="1:3" x14ac:dyDescent="0.5">
      <c r="C50" s="68" t="s">
        <v>126</v>
      </c>
    </row>
    <row r="52" spans="1:3" x14ac:dyDescent="0.5">
      <c r="A52" s="43" t="s">
        <v>130</v>
      </c>
      <c r="C52" s="43" t="s">
        <v>129</v>
      </c>
    </row>
    <row r="53" spans="1:3" x14ac:dyDescent="0.5">
      <c r="C53" s="43" t="s">
        <v>131</v>
      </c>
    </row>
    <row r="55" spans="1:3" x14ac:dyDescent="0.5">
      <c r="A55" s="43" t="s">
        <v>132</v>
      </c>
      <c r="C55" s="43" t="s">
        <v>133</v>
      </c>
    </row>
  </sheetData>
  <mergeCells count="1">
    <mergeCell ref="B26:C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opLeftCell="A10" zoomScale="70" zoomScaleNormal="70" workbookViewId="0">
      <selection activeCell="N45" sqref="N45"/>
    </sheetView>
  </sheetViews>
  <sheetFormatPr defaultRowHeight="14.35" x14ac:dyDescent="0.5"/>
  <cols>
    <col min="1" max="1" width="20.17578125" customWidth="1"/>
    <col min="9" max="9" width="23" customWidth="1"/>
    <col min="16" max="16" width="23" customWidth="1"/>
  </cols>
  <sheetData>
    <row r="1" spans="1:21" s="11" customFormat="1" ht="100.35" x14ac:dyDescent="0.5">
      <c r="A1" s="11" t="s">
        <v>21</v>
      </c>
      <c r="B1" s="13" t="s">
        <v>0</v>
      </c>
      <c r="C1" s="11" t="s">
        <v>1</v>
      </c>
      <c r="D1" s="11" t="s">
        <v>2</v>
      </c>
      <c r="E1" s="11" t="s">
        <v>3</v>
      </c>
      <c r="F1" s="14" t="s">
        <v>18</v>
      </c>
      <c r="G1" s="14" t="s">
        <v>19</v>
      </c>
      <c r="I1" s="27"/>
      <c r="J1" s="27" t="s">
        <v>0</v>
      </c>
      <c r="K1" s="27" t="s">
        <v>1</v>
      </c>
      <c r="L1" s="27" t="s">
        <v>2</v>
      </c>
      <c r="M1" s="27" t="s">
        <v>3</v>
      </c>
      <c r="P1" s="12" t="s">
        <v>34</v>
      </c>
      <c r="Q1" s="11" t="s">
        <v>0</v>
      </c>
      <c r="R1" s="11" t="s">
        <v>1</v>
      </c>
      <c r="S1" s="11" t="s">
        <v>2</v>
      </c>
      <c r="T1" s="11" t="s">
        <v>3</v>
      </c>
      <c r="U1" s="14" t="s">
        <v>20</v>
      </c>
    </row>
    <row r="2" spans="1:21" x14ac:dyDescent="0.5">
      <c r="A2" t="s">
        <v>17</v>
      </c>
      <c r="B2" s="4" t="s">
        <v>8</v>
      </c>
      <c r="C2" t="s">
        <v>8</v>
      </c>
      <c r="D2" t="s">
        <v>8</v>
      </c>
      <c r="E2" t="s">
        <v>8</v>
      </c>
      <c r="F2" s="6"/>
      <c r="G2" s="6"/>
      <c r="I2" s="25" t="s">
        <v>17</v>
      </c>
      <c r="J2" s="25" t="s">
        <v>9</v>
      </c>
      <c r="K2" s="25" t="s">
        <v>9</v>
      </c>
      <c r="L2" s="25" t="s">
        <v>9</v>
      </c>
      <c r="M2" s="25" t="s">
        <v>9</v>
      </c>
      <c r="P2" t="s">
        <v>17</v>
      </c>
      <c r="Q2" t="s">
        <v>16</v>
      </c>
      <c r="R2" t="s">
        <v>16</v>
      </c>
      <c r="S2" t="s">
        <v>16</v>
      </c>
      <c r="T2" t="s">
        <v>16</v>
      </c>
      <c r="U2" s="6"/>
    </row>
    <row r="3" spans="1:21" x14ac:dyDescent="0.5">
      <c r="A3" t="s">
        <v>10</v>
      </c>
      <c r="B3" s="4">
        <v>793</v>
      </c>
      <c r="C3">
        <v>933</v>
      </c>
      <c r="D3">
        <v>917</v>
      </c>
      <c r="E3">
        <v>925</v>
      </c>
      <c r="F3" s="7">
        <f>(B3*0.2)+B3</f>
        <v>951.6</v>
      </c>
      <c r="G3" s="7"/>
      <c r="I3" s="25" t="s">
        <v>10</v>
      </c>
      <c r="J3" s="26">
        <v>76804</v>
      </c>
      <c r="K3" s="26">
        <v>90936</v>
      </c>
      <c r="L3" s="26">
        <v>84711</v>
      </c>
      <c r="M3" s="26">
        <v>84349</v>
      </c>
      <c r="P3" s="4" t="s">
        <v>10</v>
      </c>
      <c r="Q3" s="9">
        <f t="shared" ref="Q3:T9" si="0">J3/B3</f>
        <v>96.852459016393439</v>
      </c>
      <c r="R3" s="9">
        <f t="shared" si="0"/>
        <v>97.466237942122191</v>
      </c>
      <c r="S3" s="9">
        <f t="shared" si="0"/>
        <v>92.378407851690298</v>
      </c>
      <c r="T3" s="9">
        <f t="shared" si="0"/>
        <v>91.188108108108111</v>
      </c>
      <c r="U3" s="7">
        <v>79</v>
      </c>
    </row>
    <row r="4" spans="1:21" x14ac:dyDescent="0.5">
      <c r="A4" t="s">
        <v>11</v>
      </c>
      <c r="B4" s="4">
        <v>153</v>
      </c>
      <c r="C4">
        <v>187</v>
      </c>
      <c r="D4">
        <v>202</v>
      </c>
      <c r="E4">
        <v>263</v>
      </c>
      <c r="F4" s="7">
        <f t="shared" ref="F4:F9" si="1">(B4*0.2)+B4</f>
        <v>183.6</v>
      </c>
      <c r="G4" s="7">
        <f>(B4*0.35)+B4</f>
        <v>206.55</v>
      </c>
      <c r="I4" s="25" t="s">
        <v>11</v>
      </c>
      <c r="J4" s="26">
        <v>13761</v>
      </c>
      <c r="K4" s="26">
        <v>17056</v>
      </c>
      <c r="L4" s="26">
        <v>17235</v>
      </c>
      <c r="M4" s="26">
        <v>22413</v>
      </c>
      <c r="P4" t="s">
        <v>11</v>
      </c>
      <c r="Q4" s="3">
        <f t="shared" si="0"/>
        <v>89.941176470588232</v>
      </c>
      <c r="R4" s="3">
        <f t="shared" si="0"/>
        <v>91.208556149732615</v>
      </c>
      <c r="S4" s="3">
        <f t="shared" si="0"/>
        <v>85.321782178217816</v>
      </c>
      <c r="T4" s="3">
        <f t="shared" si="0"/>
        <v>85.220532319391637</v>
      </c>
      <c r="U4" s="7"/>
    </row>
    <row r="5" spans="1:21" x14ac:dyDescent="0.5">
      <c r="A5" t="s">
        <v>12</v>
      </c>
      <c r="B5" s="4">
        <v>250</v>
      </c>
      <c r="C5">
        <v>220</v>
      </c>
      <c r="D5">
        <v>191</v>
      </c>
      <c r="E5">
        <v>176</v>
      </c>
      <c r="F5" s="7">
        <f t="shared" si="1"/>
        <v>300</v>
      </c>
      <c r="G5" s="7"/>
      <c r="I5" s="25" t="s">
        <v>12</v>
      </c>
      <c r="J5" s="26">
        <v>24603</v>
      </c>
      <c r="K5" s="26">
        <v>21099</v>
      </c>
      <c r="L5" s="26">
        <v>17884</v>
      </c>
      <c r="M5" s="26">
        <v>17324</v>
      </c>
      <c r="P5" s="4" t="s">
        <v>12</v>
      </c>
      <c r="Q5" s="9">
        <f t="shared" si="0"/>
        <v>98.412000000000006</v>
      </c>
      <c r="R5" s="9">
        <f t="shared" si="0"/>
        <v>95.904545454545456</v>
      </c>
      <c r="S5" s="9">
        <f t="shared" si="0"/>
        <v>93.633507853403145</v>
      </c>
      <c r="T5" s="9">
        <f t="shared" si="0"/>
        <v>98.431818181818187</v>
      </c>
      <c r="U5" s="7">
        <v>79</v>
      </c>
    </row>
    <row r="6" spans="1:21" x14ac:dyDescent="0.5">
      <c r="A6" t="s">
        <v>13</v>
      </c>
      <c r="B6" s="4">
        <v>176</v>
      </c>
      <c r="C6">
        <v>228</v>
      </c>
      <c r="D6">
        <v>248</v>
      </c>
      <c r="E6">
        <v>286</v>
      </c>
      <c r="F6" s="7">
        <f t="shared" si="1"/>
        <v>211.2</v>
      </c>
      <c r="G6" s="7">
        <f>(B6*0.35)+B6</f>
        <v>237.6</v>
      </c>
      <c r="I6" s="25" t="s">
        <v>13</v>
      </c>
      <c r="J6" s="26">
        <v>17699</v>
      </c>
      <c r="K6" s="26">
        <v>22075</v>
      </c>
      <c r="L6" s="26">
        <v>24101</v>
      </c>
      <c r="M6" s="26">
        <v>26984</v>
      </c>
      <c r="P6" t="s">
        <v>13</v>
      </c>
      <c r="Q6" s="3">
        <f t="shared" si="0"/>
        <v>100.5625</v>
      </c>
      <c r="R6" s="3">
        <f t="shared" si="0"/>
        <v>96.820175438596493</v>
      </c>
      <c r="S6" s="3">
        <f t="shared" si="0"/>
        <v>97.181451612903231</v>
      </c>
      <c r="T6" s="3">
        <f t="shared" si="0"/>
        <v>94.349650349650346</v>
      </c>
      <c r="U6" s="7"/>
    </row>
    <row r="7" spans="1:21" x14ac:dyDescent="0.5">
      <c r="A7" t="s">
        <v>14</v>
      </c>
      <c r="B7" s="4">
        <v>701</v>
      </c>
      <c r="C7">
        <v>904</v>
      </c>
      <c r="D7">
        <v>879</v>
      </c>
      <c r="E7">
        <v>864</v>
      </c>
      <c r="F7" s="7">
        <f t="shared" si="1"/>
        <v>841.2</v>
      </c>
      <c r="G7" s="7"/>
      <c r="I7" s="25" t="s">
        <v>14</v>
      </c>
      <c r="J7" s="26">
        <v>61959</v>
      </c>
      <c r="K7" s="26">
        <v>77699</v>
      </c>
      <c r="L7" s="26">
        <v>74235</v>
      </c>
      <c r="M7" s="26">
        <v>70957</v>
      </c>
      <c r="P7" t="s">
        <v>14</v>
      </c>
      <c r="Q7" s="3">
        <f t="shared" si="0"/>
        <v>88.386590584878746</v>
      </c>
      <c r="R7" s="3">
        <f t="shared" si="0"/>
        <v>85.950221238938056</v>
      </c>
      <c r="S7" s="3">
        <f t="shared" si="0"/>
        <v>84.453924914675767</v>
      </c>
      <c r="T7" s="3">
        <f t="shared" si="0"/>
        <v>82.126157407407405</v>
      </c>
      <c r="U7" s="7"/>
    </row>
    <row r="8" spans="1:21" x14ac:dyDescent="0.5">
      <c r="A8" t="s">
        <v>15</v>
      </c>
      <c r="B8" s="4">
        <v>433</v>
      </c>
      <c r="C8">
        <v>465</v>
      </c>
      <c r="D8">
        <v>217</v>
      </c>
      <c r="E8">
        <v>153</v>
      </c>
      <c r="F8" s="7">
        <f t="shared" si="1"/>
        <v>519.6</v>
      </c>
      <c r="G8" s="7"/>
      <c r="I8" s="25" t="s">
        <v>15</v>
      </c>
      <c r="J8" s="26">
        <v>25212</v>
      </c>
      <c r="K8" s="26">
        <v>28801</v>
      </c>
      <c r="L8" s="26">
        <v>13987</v>
      </c>
      <c r="M8" s="26">
        <v>9923</v>
      </c>
      <c r="P8" t="s">
        <v>15</v>
      </c>
      <c r="Q8" s="3">
        <f t="shared" si="0"/>
        <v>58.226327944572745</v>
      </c>
      <c r="R8" s="3">
        <f t="shared" si="0"/>
        <v>61.93763440860215</v>
      </c>
      <c r="S8" s="3">
        <f t="shared" si="0"/>
        <v>64.456221198156683</v>
      </c>
      <c r="T8" s="3">
        <f t="shared" si="0"/>
        <v>64.856209150326791</v>
      </c>
      <c r="U8" s="7"/>
    </row>
    <row r="9" spans="1:21" x14ac:dyDescent="0.5">
      <c r="A9" t="s">
        <v>4</v>
      </c>
      <c r="B9" s="5">
        <v>2506</v>
      </c>
      <c r="C9" s="1">
        <v>2937</v>
      </c>
      <c r="D9" s="1">
        <v>2654</v>
      </c>
      <c r="E9" s="1">
        <v>2667</v>
      </c>
      <c r="F9" s="7">
        <f t="shared" si="1"/>
        <v>3007.2</v>
      </c>
      <c r="G9" s="7"/>
      <c r="I9" s="25" t="s">
        <v>4</v>
      </c>
      <c r="J9" s="26">
        <v>220037</v>
      </c>
      <c r="K9" s="26">
        <v>257665</v>
      </c>
      <c r="L9" s="26">
        <v>232154</v>
      </c>
      <c r="M9" s="26">
        <v>231949</v>
      </c>
      <c r="P9" t="s">
        <v>4</v>
      </c>
      <c r="Q9" s="3">
        <f t="shared" si="0"/>
        <v>87.804070231444527</v>
      </c>
      <c r="R9" s="3">
        <f t="shared" si="0"/>
        <v>87.73067756213824</v>
      </c>
      <c r="S9" s="3">
        <f t="shared" si="0"/>
        <v>87.473247927656374</v>
      </c>
      <c r="T9" s="3">
        <f t="shared" si="0"/>
        <v>86.970003749531315</v>
      </c>
      <c r="U9" s="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98"/>
  <sheetViews>
    <sheetView zoomScaleNormal="100" workbookViewId="0">
      <selection activeCell="G52" sqref="G52"/>
    </sheetView>
  </sheetViews>
  <sheetFormatPr defaultRowHeight="14.35" x14ac:dyDescent="0.5"/>
  <cols>
    <col min="1" max="1" width="21.87890625" customWidth="1"/>
    <col min="2" max="2" width="17.05859375" customWidth="1"/>
    <col min="3" max="5" width="15.46875" customWidth="1"/>
    <col min="6" max="6" width="39.8203125" customWidth="1"/>
    <col min="7" max="7" width="40.05859375" customWidth="1"/>
    <col min="8" max="8" width="1.703125" customWidth="1"/>
    <col min="9" max="28" width="2.703125" customWidth="1"/>
    <col min="29" max="36" width="3.703125" customWidth="1"/>
    <col min="37" max="37" width="6.3515625" customWidth="1"/>
    <col min="38" max="38" width="10.29296875" bestFit="1" customWidth="1"/>
  </cols>
  <sheetData>
    <row r="1" spans="1:6" s="15" customFormat="1" ht="54.75" customHeight="1" x14ac:dyDescent="0.5">
      <c r="A1" s="71" t="s">
        <v>92</v>
      </c>
      <c r="B1" s="71"/>
      <c r="C1" s="71"/>
      <c r="D1" s="71"/>
      <c r="E1" s="71"/>
      <c r="F1" s="71"/>
    </row>
    <row r="2" spans="1:6" s="15" customFormat="1" x14ac:dyDescent="0.5"/>
    <row r="3" spans="1:6" s="15" customFormat="1" x14ac:dyDescent="0.5"/>
    <row r="4" spans="1:6" s="15" customFormat="1" x14ac:dyDescent="0.5"/>
    <row r="5" spans="1:6" s="15" customFormat="1" x14ac:dyDescent="0.5"/>
    <row r="6" spans="1:6" s="15" customFormat="1" x14ac:dyDescent="0.5"/>
    <row r="7" spans="1:6" s="15" customFormat="1" x14ac:dyDescent="0.5"/>
    <row r="8" spans="1:6" s="15" customFormat="1" x14ac:dyDescent="0.5"/>
    <row r="9" spans="1:6" s="15" customFormat="1" x14ac:dyDescent="0.5"/>
    <row r="10" spans="1:6" s="15" customFormat="1" x14ac:dyDescent="0.5"/>
    <row r="11" spans="1:6" s="15" customFormat="1" x14ac:dyDescent="0.5"/>
    <row r="12" spans="1:6" s="15" customFormat="1" x14ac:dyDescent="0.5"/>
    <row r="13" spans="1:6" s="15" customFormat="1" x14ac:dyDescent="0.5"/>
    <row r="14" spans="1:6" s="15" customFormat="1" x14ac:dyDescent="0.5"/>
    <row r="15" spans="1:6" s="15" customFormat="1" x14ac:dyDescent="0.5"/>
    <row r="16" spans="1:6" s="15" customFormat="1" x14ac:dyDescent="0.5"/>
    <row r="17" spans="1:6" s="15" customFormat="1" x14ac:dyDescent="0.5"/>
    <row r="18" spans="1:6" s="15" customFormat="1" x14ac:dyDescent="0.5"/>
    <row r="19" spans="1:6" s="15" customFormat="1" x14ac:dyDescent="0.5"/>
    <row r="20" spans="1:6" s="15" customFormat="1" x14ac:dyDescent="0.5"/>
    <row r="21" spans="1:6" s="15" customFormat="1" x14ac:dyDescent="0.5"/>
    <row r="22" spans="1:6" s="15" customFormat="1" x14ac:dyDescent="0.5"/>
    <row r="23" spans="1:6" s="15" customFormat="1" x14ac:dyDescent="0.5"/>
    <row r="24" spans="1:6" s="15" customFormat="1" x14ac:dyDescent="0.5">
      <c r="A24" s="35"/>
      <c r="B24" s="35"/>
      <c r="C24" s="35"/>
      <c r="D24" s="35"/>
      <c r="E24" s="35"/>
      <c r="F24" s="35"/>
    </row>
    <row r="25" spans="1:6" ht="20.7" x14ac:dyDescent="0.7">
      <c r="A25" s="28" t="s">
        <v>32</v>
      </c>
      <c r="B25" s="15" t="s">
        <v>23</v>
      </c>
      <c r="C25" s="70" t="s">
        <v>62</v>
      </c>
      <c r="D25" s="70"/>
      <c r="E25" s="70"/>
      <c r="F25" s="70"/>
    </row>
    <row r="27" spans="1:6" x14ac:dyDescent="0.5">
      <c r="A27" s="28" t="s">
        <v>54</v>
      </c>
      <c r="B27" s="15" t="s">
        <v>55</v>
      </c>
      <c r="C27" s="15" t="s">
        <v>56</v>
      </c>
      <c r="D27" s="15" t="s">
        <v>57</v>
      </c>
      <c r="E27" s="15" t="s">
        <v>58</v>
      </c>
      <c r="F27" s="15" t="s">
        <v>61</v>
      </c>
    </row>
    <row r="28" spans="1:6" x14ac:dyDescent="0.5">
      <c r="A28" s="29" t="s">
        <v>10</v>
      </c>
      <c r="B28" s="30">
        <v>88</v>
      </c>
      <c r="C28" s="30">
        <v>111</v>
      </c>
      <c r="D28" s="30">
        <v>110</v>
      </c>
      <c r="E28" s="30">
        <v>101</v>
      </c>
      <c r="F28" s="30">
        <v>110</v>
      </c>
    </row>
    <row r="29" spans="1:6" x14ac:dyDescent="0.5">
      <c r="A29" s="29" t="s">
        <v>11</v>
      </c>
      <c r="B29" s="30">
        <v>23</v>
      </c>
      <c r="C29" s="30">
        <v>17</v>
      </c>
      <c r="D29" s="30">
        <v>24</v>
      </c>
      <c r="E29" s="30">
        <v>28</v>
      </c>
      <c r="F29" s="30">
        <v>28.75</v>
      </c>
    </row>
    <row r="30" spans="1:6" x14ac:dyDescent="0.5">
      <c r="A30" s="29" t="s">
        <v>12</v>
      </c>
      <c r="B30" s="30">
        <v>27</v>
      </c>
      <c r="C30" s="30">
        <v>22</v>
      </c>
      <c r="D30" s="30">
        <v>12</v>
      </c>
      <c r="E30" s="30">
        <v>16</v>
      </c>
      <c r="F30" s="30">
        <v>33.75</v>
      </c>
    </row>
    <row r="31" spans="1:6" x14ac:dyDescent="0.5">
      <c r="A31" s="29" t="s">
        <v>13</v>
      </c>
      <c r="B31" s="30">
        <v>17</v>
      </c>
      <c r="C31" s="30">
        <v>23</v>
      </c>
      <c r="D31" s="30">
        <v>29</v>
      </c>
      <c r="E31" s="30">
        <v>25</v>
      </c>
      <c r="F31" s="30">
        <v>21.25</v>
      </c>
    </row>
    <row r="32" spans="1:6" x14ac:dyDescent="0.5">
      <c r="A32" s="29" t="s">
        <v>14</v>
      </c>
      <c r="B32" s="30">
        <v>70</v>
      </c>
      <c r="C32" s="30">
        <v>111</v>
      </c>
      <c r="D32" s="30">
        <v>92</v>
      </c>
      <c r="E32" s="30">
        <v>75</v>
      </c>
      <c r="F32" s="30">
        <v>87.5</v>
      </c>
    </row>
    <row r="33" spans="1:6" x14ac:dyDescent="0.5">
      <c r="A33" s="29" t="s">
        <v>4</v>
      </c>
      <c r="B33" s="30">
        <v>225</v>
      </c>
      <c r="C33" s="30">
        <v>284</v>
      </c>
      <c r="D33" s="30">
        <v>267</v>
      </c>
      <c r="E33" s="30">
        <v>245</v>
      </c>
      <c r="F33" s="30">
        <v>281.25</v>
      </c>
    </row>
    <row r="56" s="15" customFormat="1" x14ac:dyDescent="0.5"/>
    <row r="57" s="15" customFormat="1" x14ac:dyDescent="0.5"/>
    <row r="58" s="15" customFormat="1" x14ac:dyDescent="0.5"/>
    <row r="60" s="15" customFormat="1" x14ac:dyDescent="0.5"/>
    <row r="61" s="15" customFormat="1" x14ac:dyDescent="0.5"/>
    <row r="62" s="15" customFormat="1" x14ac:dyDescent="0.5"/>
    <row r="66" spans="1:4" x14ac:dyDescent="0.5">
      <c r="A66" s="15"/>
      <c r="B66" s="15"/>
      <c r="C66" s="15"/>
      <c r="D66" s="15"/>
    </row>
    <row r="67" spans="1:4" x14ac:dyDescent="0.5">
      <c r="A67" s="15"/>
      <c r="B67" s="15"/>
      <c r="C67" s="15"/>
      <c r="D67" s="15"/>
    </row>
    <row r="68" spans="1:4" x14ac:dyDescent="0.5">
      <c r="B68" s="15"/>
      <c r="C68" s="15"/>
      <c r="D68" s="15"/>
    </row>
    <row r="69" spans="1:4" x14ac:dyDescent="0.5">
      <c r="B69" s="15"/>
      <c r="C69" s="15"/>
      <c r="D69" s="15"/>
    </row>
    <row r="70" spans="1:4" x14ac:dyDescent="0.5">
      <c r="B70" s="15"/>
      <c r="C70" s="15"/>
      <c r="D70" s="15"/>
    </row>
    <row r="71" spans="1:4" x14ac:dyDescent="0.5">
      <c r="B71" s="15"/>
      <c r="C71" s="15"/>
      <c r="D71" s="15"/>
    </row>
    <row r="72" spans="1:4" x14ac:dyDescent="0.5">
      <c r="A72" s="15"/>
      <c r="B72" s="15"/>
      <c r="C72" s="15"/>
      <c r="D72" s="15"/>
    </row>
    <row r="73" spans="1:4" x14ac:dyDescent="0.5">
      <c r="A73" s="15"/>
      <c r="B73" s="15"/>
      <c r="C73" s="15"/>
      <c r="D73" s="15"/>
    </row>
    <row r="74" spans="1:4" x14ac:dyDescent="0.5">
      <c r="A74" s="15"/>
      <c r="B74" s="15"/>
      <c r="C74" s="15"/>
      <c r="D74" s="15"/>
    </row>
    <row r="75" spans="1:4" x14ac:dyDescent="0.5">
      <c r="A75" s="15"/>
      <c r="B75" s="15"/>
      <c r="C75" s="15"/>
      <c r="D75" s="15"/>
    </row>
    <row r="76" spans="1:4" x14ac:dyDescent="0.5">
      <c r="A76" s="15"/>
      <c r="B76" s="15"/>
      <c r="C76" s="15"/>
      <c r="D76" s="15"/>
    </row>
    <row r="77" spans="1:4" x14ac:dyDescent="0.5">
      <c r="A77" s="15"/>
      <c r="B77" s="15"/>
      <c r="C77" s="15"/>
      <c r="D77" s="15"/>
    </row>
    <row r="78" spans="1:4" x14ac:dyDescent="0.5">
      <c r="A78" s="15"/>
      <c r="B78" s="15"/>
      <c r="C78" s="15"/>
      <c r="D78" s="15"/>
    </row>
    <row r="79" spans="1:4" x14ac:dyDescent="0.5">
      <c r="A79" s="15"/>
      <c r="B79" s="15"/>
      <c r="C79" s="15"/>
      <c r="D79" s="15"/>
    </row>
    <row r="80" spans="1:4" x14ac:dyDescent="0.5">
      <c r="A80" s="15"/>
      <c r="B80" s="15"/>
      <c r="C80" s="15"/>
      <c r="D80" s="15"/>
    </row>
    <row r="81" spans="1:4" x14ac:dyDescent="0.5">
      <c r="A81" s="15"/>
      <c r="B81" s="15"/>
      <c r="C81" s="15"/>
      <c r="D81" s="15"/>
    </row>
    <row r="82" spans="1:4" x14ac:dyDescent="0.5">
      <c r="A82" s="15"/>
      <c r="B82" s="15"/>
      <c r="C82" s="15"/>
      <c r="D82" s="15"/>
    </row>
    <row r="83" spans="1:4" x14ac:dyDescent="0.5">
      <c r="A83" s="15"/>
      <c r="B83" s="15"/>
      <c r="C83" s="15"/>
      <c r="D83" s="15"/>
    </row>
    <row r="84" spans="1:4" x14ac:dyDescent="0.5">
      <c r="A84" s="15"/>
      <c r="B84" s="15"/>
      <c r="C84" s="15"/>
      <c r="D84" s="15"/>
    </row>
    <row r="85" spans="1:4" x14ac:dyDescent="0.5">
      <c r="A85" s="15"/>
      <c r="B85" s="15"/>
      <c r="C85" s="15"/>
      <c r="D85" s="15"/>
    </row>
    <row r="86" spans="1:4" x14ac:dyDescent="0.5">
      <c r="A86" s="15"/>
      <c r="B86" s="15"/>
      <c r="C86" s="15"/>
      <c r="D86" s="15"/>
    </row>
    <row r="87" spans="1:4" x14ac:dyDescent="0.5">
      <c r="A87" s="15"/>
      <c r="B87" s="15"/>
      <c r="C87" s="15"/>
      <c r="D87" s="15"/>
    </row>
    <row r="88" spans="1:4" x14ac:dyDescent="0.5">
      <c r="A88" s="15"/>
      <c r="B88" s="15"/>
      <c r="C88" s="15"/>
      <c r="D88" s="15"/>
    </row>
    <row r="89" spans="1:4" x14ac:dyDescent="0.5">
      <c r="A89" s="15"/>
      <c r="B89" s="15"/>
      <c r="C89" s="15"/>
      <c r="D89" s="15"/>
    </row>
    <row r="90" spans="1:4" x14ac:dyDescent="0.5">
      <c r="A90" s="15"/>
      <c r="B90" s="15"/>
      <c r="C90" s="15"/>
      <c r="D90" s="15"/>
    </row>
    <row r="91" spans="1:4" x14ac:dyDescent="0.5">
      <c r="A91" s="15"/>
      <c r="B91" s="15"/>
      <c r="C91" s="15"/>
      <c r="D91" s="15"/>
    </row>
    <row r="92" spans="1:4" x14ac:dyDescent="0.5">
      <c r="A92" s="15"/>
      <c r="B92" s="15"/>
      <c r="C92" s="15"/>
      <c r="D92" s="15"/>
    </row>
    <row r="93" spans="1:4" x14ac:dyDescent="0.5">
      <c r="A93" s="15"/>
      <c r="B93" s="15"/>
      <c r="C93" s="15"/>
      <c r="D93" s="15"/>
    </row>
    <row r="94" spans="1:4" x14ac:dyDescent="0.5">
      <c r="A94" s="15"/>
      <c r="B94" s="15"/>
      <c r="C94" s="15"/>
      <c r="D94" s="15"/>
    </row>
    <row r="95" spans="1:4" x14ac:dyDescent="0.5">
      <c r="A95" s="15"/>
      <c r="B95" s="15"/>
      <c r="C95" s="15"/>
      <c r="D95" s="15"/>
    </row>
    <row r="96" spans="1:4" x14ac:dyDescent="0.5">
      <c r="A96" s="15"/>
      <c r="B96" s="15"/>
      <c r="C96" s="15"/>
      <c r="D96" s="15"/>
    </row>
    <row r="97" spans="1:4" x14ac:dyDescent="0.5">
      <c r="A97" s="15"/>
      <c r="B97" s="15"/>
      <c r="C97" s="15"/>
      <c r="D97" s="15"/>
    </row>
    <row r="98" spans="1:4" x14ac:dyDescent="0.5">
      <c r="A98" s="15"/>
      <c r="B98" s="15"/>
      <c r="C98" s="15"/>
      <c r="D98" s="15"/>
    </row>
  </sheetData>
  <mergeCells count="2">
    <mergeCell ref="C25:F25"/>
    <mergeCell ref="A1:F1"/>
  </mergeCell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9"/>
  <sheetViews>
    <sheetView topLeftCell="A24" zoomScaleNormal="100" workbookViewId="0">
      <selection activeCell="I10" sqref="I10"/>
    </sheetView>
  </sheetViews>
  <sheetFormatPr defaultColWidth="8.87890625" defaultRowHeight="14.35" x14ac:dyDescent="0.5"/>
  <cols>
    <col min="1" max="1" width="12.29296875" style="15" customWidth="1"/>
    <col min="2" max="2" width="17.3515625" style="15" customWidth="1"/>
    <col min="3" max="5" width="15.46875" style="15" customWidth="1"/>
    <col min="6" max="6" width="41.3515625" style="15" customWidth="1"/>
    <col min="7" max="7" width="40.05859375" style="15" customWidth="1"/>
    <col min="8" max="8" width="1.703125" style="15" customWidth="1"/>
    <col min="9" max="28" width="2.703125" style="15" customWidth="1"/>
    <col min="29" max="36" width="3.703125" style="15" customWidth="1"/>
    <col min="37" max="37" width="6.3515625" style="15" customWidth="1"/>
    <col min="38" max="38" width="10.29296875" style="15" bestFit="1" customWidth="1"/>
    <col min="39" max="16384" width="8.87890625" style="15"/>
  </cols>
  <sheetData>
    <row r="1" spans="1:7" ht="56" customHeight="1" x14ac:dyDescent="0.5">
      <c r="A1" s="71" t="s">
        <v>93</v>
      </c>
      <c r="B1" s="71"/>
      <c r="C1" s="71"/>
      <c r="D1" s="71"/>
      <c r="E1" s="71"/>
      <c r="F1" s="71"/>
      <c r="G1" s="34"/>
    </row>
    <row r="23" spans="1:6" x14ac:dyDescent="0.5">
      <c r="A23" s="35"/>
      <c r="B23" s="35"/>
      <c r="C23" s="35"/>
      <c r="D23" s="35"/>
      <c r="E23" s="35"/>
      <c r="F23" s="35"/>
    </row>
    <row r="24" spans="1:6" ht="20.7" x14ac:dyDescent="0.7">
      <c r="A24" s="28" t="s">
        <v>32</v>
      </c>
      <c r="B24" s="15" t="s">
        <v>23</v>
      </c>
      <c r="C24" s="70" t="s">
        <v>63</v>
      </c>
      <c r="D24" s="70"/>
      <c r="E24" s="70"/>
      <c r="F24" s="70"/>
    </row>
    <row r="26" spans="1:6" x14ac:dyDescent="0.5">
      <c r="A26" s="28" t="s">
        <v>54</v>
      </c>
      <c r="B26" s="15" t="s">
        <v>55</v>
      </c>
      <c r="C26" s="15" t="s">
        <v>56</v>
      </c>
      <c r="D26" s="15" t="s">
        <v>57</v>
      </c>
      <c r="E26" s="15" t="s">
        <v>58</v>
      </c>
      <c r="F26" s="15" t="s">
        <v>60</v>
      </c>
    </row>
    <row r="27" spans="1:6" x14ac:dyDescent="0.5">
      <c r="A27" s="29" t="s">
        <v>11</v>
      </c>
      <c r="B27" s="30">
        <v>23</v>
      </c>
      <c r="C27" s="30">
        <v>17</v>
      </c>
      <c r="D27" s="30">
        <v>24</v>
      </c>
      <c r="E27" s="30">
        <v>28</v>
      </c>
      <c r="F27" s="30">
        <v>32.200000000000003</v>
      </c>
    </row>
    <row r="28" spans="1:6" x14ac:dyDescent="0.5">
      <c r="A28" s="29" t="s">
        <v>13</v>
      </c>
      <c r="B28" s="30">
        <v>17</v>
      </c>
      <c r="C28" s="30">
        <v>23</v>
      </c>
      <c r="D28" s="30">
        <v>29</v>
      </c>
      <c r="E28" s="30">
        <v>25</v>
      </c>
      <c r="F28" s="30">
        <v>23.8</v>
      </c>
    </row>
    <row r="29" spans="1:6" x14ac:dyDescent="0.5">
      <c r="A29" s="29" t="s">
        <v>4</v>
      </c>
      <c r="B29" s="30">
        <v>40</v>
      </c>
      <c r="C29" s="30">
        <v>40</v>
      </c>
      <c r="D29" s="30">
        <v>53</v>
      </c>
      <c r="E29" s="30">
        <v>53</v>
      </c>
      <c r="F29" s="30">
        <v>56</v>
      </c>
    </row>
  </sheetData>
  <mergeCells count="2">
    <mergeCell ref="C24:F24"/>
    <mergeCell ref="A1:F1"/>
  </mergeCell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35"/>
  <sheetViews>
    <sheetView topLeftCell="A22" zoomScale="110" zoomScaleNormal="110" workbookViewId="0">
      <selection sqref="A1:F1"/>
    </sheetView>
  </sheetViews>
  <sheetFormatPr defaultRowHeight="14.35" x14ac:dyDescent="0.5"/>
  <cols>
    <col min="1" max="1" width="12.05859375" customWidth="1"/>
    <col min="2" max="2" width="17.05859375" customWidth="1"/>
    <col min="3" max="5" width="15.46875" customWidth="1"/>
    <col min="6" max="6" width="12.3515625" customWidth="1"/>
  </cols>
  <sheetData>
    <row r="1" spans="1:6" s="15" customFormat="1" ht="73.75" customHeight="1" x14ac:dyDescent="0.5">
      <c r="A1" s="72" t="s">
        <v>119</v>
      </c>
      <c r="B1" s="72"/>
      <c r="C1" s="72"/>
      <c r="D1" s="72"/>
      <c r="E1" s="72"/>
      <c r="F1" s="72"/>
    </row>
    <row r="2" spans="1:6" s="15" customFormat="1" x14ac:dyDescent="0.5"/>
    <row r="3" spans="1:6" s="15" customFormat="1" x14ac:dyDescent="0.5"/>
    <row r="4" spans="1:6" s="15" customFormat="1" x14ac:dyDescent="0.5"/>
    <row r="5" spans="1:6" s="15" customFormat="1" x14ac:dyDescent="0.5"/>
    <row r="6" spans="1:6" s="15" customFormat="1" x14ac:dyDescent="0.5"/>
    <row r="7" spans="1:6" s="15" customFormat="1" x14ac:dyDescent="0.5"/>
    <row r="8" spans="1:6" s="15" customFormat="1" x14ac:dyDescent="0.5"/>
    <row r="9" spans="1:6" s="15" customFormat="1" x14ac:dyDescent="0.5"/>
    <row r="10" spans="1:6" s="15" customFormat="1" x14ac:dyDescent="0.5"/>
    <row r="11" spans="1:6" s="15" customFormat="1" x14ac:dyDescent="0.5"/>
    <row r="12" spans="1:6" s="15" customFormat="1" x14ac:dyDescent="0.5"/>
    <row r="13" spans="1:6" s="15" customFormat="1" x14ac:dyDescent="0.5"/>
    <row r="14" spans="1:6" s="15" customFormat="1" x14ac:dyDescent="0.5"/>
    <row r="15" spans="1:6" s="15" customFormat="1" x14ac:dyDescent="0.5"/>
    <row r="16" spans="1:6" s="15" customFormat="1" x14ac:dyDescent="0.5"/>
    <row r="17" spans="1:8" s="15" customFormat="1" x14ac:dyDescent="0.5"/>
    <row r="18" spans="1:8" s="15" customFormat="1" x14ac:dyDescent="0.5"/>
    <row r="19" spans="1:8" s="15" customFormat="1" x14ac:dyDescent="0.5"/>
    <row r="20" spans="1:8" s="15" customFormat="1" x14ac:dyDescent="0.5"/>
    <row r="21" spans="1:8" s="15" customFormat="1" x14ac:dyDescent="0.5">
      <c r="A21" s="35"/>
      <c r="B21" s="35"/>
      <c r="C21" s="35"/>
      <c r="D21" s="35"/>
      <c r="E21" s="35"/>
      <c r="F21" s="35"/>
      <c r="G21" s="36"/>
      <c r="H21" s="36"/>
    </row>
    <row r="22" spans="1:8" x14ac:dyDescent="0.5">
      <c r="A22" s="28" t="s">
        <v>32</v>
      </c>
      <c r="B22" s="15" t="s">
        <v>23</v>
      </c>
    </row>
    <row r="24" spans="1:8" x14ac:dyDescent="0.5">
      <c r="A24" s="28" t="s">
        <v>54</v>
      </c>
      <c r="B24" s="15" t="s">
        <v>55</v>
      </c>
      <c r="C24" s="15" t="s">
        <v>56</v>
      </c>
      <c r="D24" s="15" t="s">
        <v>57</v>
      </c>
      <c r="E24" s="15" t="s">
        <v>58</v>
      </c>
      <c r="F24" s="15" t="s">
        <v>65</v>
      </c>
    </row>
    <row r="25" spans="1:8" x14ac:dyDescent="0.5">
      <c r="A25" s="29" t="s">
        <v>10</v>
      </c>
      <c r="B25" s="2">
        <v>100.51136363636364</v>
      </c>
      <c r="C25" s="2">
        <v>101.37837837837837</v>
      </c>
      <c r="D25" s="2">
        <v>97.518181818181816</v>
      </c>
      <c r="E25" s="2">
        <v>89.376237623762378</v>
      </c>
      <c r="F25" s="2">
        <v>67</v>
      </c>
    </row>
    <row r="26" spans="1:8" x14ac:dyDescent="0.5">
      <c r="A26" s="29" t="s">
        <v>12</v>
      </c>
      <c r="B26" s="2">
        <v>92.111111111111114</v>
      </c>
      <c r="C26" s="2">
        <v>80.772727272727266</v>
      </c>
      <c r="D26" s="2">
        <v>99.75</v>
      </c>
      <c r="E26" s="2">
        <v>92.4375</v>
      </c>
      <c r="F26" s="2">
        <v>67</v>
      </c>
    </row>
    <row r="27" spans="1:8" x14ac:dyDescent="0.5">
      <c r="A27" s="29" t="s">
        <v>4</v>
      </c>
      <c r="B27" s="2">
        <v>192.62247474747477</v>
      </c>
      <c r="C27" s="2">
        <v>182.15110565110564</v>
      </c>
      <c r="D27" s="2">
        <v>197.2681818181818</v>
      </c>
      <c r="E27" s="2">
        <v>181.81373762376239</v>
      </c>
      <c r="F27" s="2">
        <v>134</v>
      </c>
    </row>
    <row r="30" spans="1:8" x14ac:dyDescent="0.5">
      <c r="A30" s="15"/>
      <c r="B30" s="15"/>
      <c r="C30" s="15"/>
      <c r="D30" s="15"/>
      <c r="E30" s="15"/>
      <c r="F30" s="15"/>
    </row>
    <row r="31" spans="1:8" x14ac:dyDescent="0.5">
      <c r="A31" s="15"/>
      <c r="B31" s="15"/>
      <c r="C31" s="15"/>
      <c r="D31" s="15"/>
      <c r="E31" s="15"/>
      <c r="F31" s="15"/>
    </row>
    <row r="32" spans="1:8" x14ac:dyDescent="0.5">
      <c r="A32" s="15"/>
      <c r="B32" s="15"/>
      <c r="C32" s="15"/>
      <c r="D32" s="15"/>
      <c r="E32" s="15"/>
      <c r="F32" s="15"/>
    </row>
    <row r="33" spans="1:6" x14ac:dyDescent="0.5">
      <c r="A33" s="29"/>
      <c r="B33" s="3"/>
      <c r="C33" s="3"/>
      <c r="D33" s="3"/>
      <c r="E33" s="3"/>
      <c r="F33" s="3"/>
    </row>
    <row r="34" spans="1:6" x14ac:dyDescent="0.5">
      <c r="A34" s="29"/>
      <c r="B34" s="3"/>
      <c r="C34" s="3"/>
      <c r="D34" s="3"/>
      <c r="E34" s="3"/>
      <c r="F34" s="3"/>
    </row>
    <row r="35" spans="1:6" x14ac:dyDescent="0.5">
      <c r="A35" s="29"/>
      <c r="B35" s="3"/>
      <c r="C35" s="3"/>
      <c r="D35" s="3"/>
      <c r="E35" s="3"/>
      <c r="F35" s="3"/>
    </row>
  </sheetData>
  <mergeCells count="1">
    <mergeCell ref="A1:F1"/>
  </mergeCells>
  <pageMargins left="0.7" right="0.7" top="0.75" bottom="0.75" header="0.3" footer="0.3"/>
  <pageSetup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"/>
  <sheetViews>
    <sheetView zoomScaleNormal="100" workbookViewId="0">
      <selection sqref="A1:M1"/>
    </sheetView>
  </sheetViews>
  <sheetFormatPr defaultRowHeight="14.35" x14ac:dyDescent="0.5"/>
  <sheetData>
    <row r="1" spans="1:16" ht="52" customHeight="1" x14ac:dyDescent="0.5">
      <c r="A1" s="73" t="s">
        <v>95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62"/>
      <c r="O1" s="62"/>
      <c r="P1" s="62"/>
    </row>
  </sheetData>
  <mergeCells count="1">
    <mergeCell ref="A1:M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opLeftCell="N1" workbookViewId="0">
      <selection activeCell="S2" sqref="S2:Y53"/>
    </sheetView>
  </sheetViews>
  <sheetFormatPr defaultRowHeight="14.35" x14ac:dyDescent="0.5"/>
  <cols>
    <col min="1" max="1" width="16.87890625" customWidth="1"/>
    <col min="2" max="2" width="15.64453125" customWidth="1"/>
    <col min="7" max="7" width="13.46875" customWidth="1"/>
    <col min="8" max="8" width="12.29296875" customWidth="1"/>
    <col min="9" max="10" width="12.29296875" style="15" customWidth="1"/>
    <col min="11" max="11" width="16.87890625" style="25" customWidth="1"/>
    <col min="12" max="12" width="15.64453125" style="25" customWidth="1"/>
    <col min="13" max="16" width="8.87890625" style="25"/>
    <col min="19" max="19" width="16.87890625" customWidth="1"/>
    <col min="20" max="20" width="15.64453125" customWidth="1"/>
    <col min="25" max="25" width="16.05859375" style="31" customWidth="1"/>
  </cols>
  <sheetData>
    <row r="1" spans="1:28" s="8" customFormat="1" ht="43" x14ac:dyDescent="0.5">
      <c r="C1" s="8" t="s">
        <v>8</v>
      </c>
      <c r="D1" s="8" t="s">
        <v>8</v>
      </c>
      <c r="E1" s="8" t="s">
        <v>8</v>
      </c>
      <c r="F1" s="8" t="s">
        <v>8</v>
      </c>
      <c r="I1" s="14"/>
      <c r="J1" s="14"/>
      <c r="K1" s="24"/>
      <c r="L1" s="24"/>
      <c r="M1" s="24" t="s">
        <v>0</v>
      </c>
      <c r="N1" s="24" t="s">
        <v>1</v>
      </c>
      <c r="O1" s="24" t="s">
        <v>2</v>
      </c>
      <c r="P1" s="24" t="s">
        <v>3</v>
      </c>
      <c r="T1" s="10" t="s">
        <v>34</v>
      </c>
      <c r="U1" s="8" t="s">
        <v>16</v>
      </c>
      <c r="V1" s="8" t="s">
        <v>16</v>
      </c>
      <c r="W1" s="8" t="s">
        <v>16</v>
      </c>
      <c r="X1" s="8" t="s">
        <v>16</v>
      </c>
      <c r="Y1" s="74" t="s">
        <v>53</v>
      </c>
      <c r="Z1" s="74"/>
      <c r="AA1" s="74"/>
    </row>
    <row r="2" spans="1:28" s="8" customFormat="1" ht="57.35" x14ac:dyDescent="0.5">
      <c r="A2" s="8" t="s">
        <v>32</v>
      </c>
      <c r="B2" s="8" t="s">
        <v>33</v>
      </c>
      <c r="C2" s="8" t="s">
        <v>0</v>
      </c>
      <c r="D2" s="8" t="s">
        <v>1</v>
      </c>
      <c r="E2" s="8" t="s">
        <v>2</v>
      </c>
      <c r="F2" s="8" t="s">
        <v>3</v>
      </c>
      <c r="G2" s="14" t="s">
        <v>59</v>
      </c>
      <c r="H2" s="14" t="s">
        <v>52</v>
      </c>
      <c r="K2" s="24" t="s">
        <v>32</v>
      </c>
      <c r="L2" s="24" t="s">
        <v>33</v>
      </c>
      <c r="M2" s="24" t="s">
        <v>9</v>
      </c>
      <c r="N2" s="24" t="s">
        <v>9</v>
      </c>
      <c r="O2" s="24" t="s">
        <v>9</v>
      </c>
      <c r="P2" s="24" t="s">
        <v>9</v>
      </c>
      <c r="S2" s="8" t="s">
        <v>32</v>
      </c>
      <c r="T2" s="8" t="s">
        <v>33</v>
      </c>
      <c r="U2" s="8" t="s">
        <v>0</v>
      </c>
      <c r="V2" s="8" t="s">
        <v>1</v>
      </c>
      <c r="W2" s="8" t="s">
        <v>2</v>
      </c>
      <c r="X2" s="8" t="s">
        <v>3</v>
      </c>
      <c r="Y2" s="8" t="s">
        <v>64</v>
      </c>
    </row>
    <row r="3" spans="1:28" x14ac:dyDescent="0.5">
      <c r="A3" t="s">
        <v>23</v>
      </c>
      <c r="B3" t="s">
        <v>10</v>
      </c>
      <c r="C3">
        <v>88</v>
      </c>
      <c r="D3">
        <v>111</v>
      </c>
      <c r="E3">
        <v>110</v>
      </c>
      <c r="F3">
        <v>101</v>
      </c>
      <c r="G3" s="7">
        <f>(C3*0.25)+C3</f>
        <v>110</v>
      </c>
      <c r="H3" s="7"/>
      <c r="I3" s="7"/>
      <c r="J3" s="7"/>
      <c r="K3" s="25" t="s">
        <v>23</v>
      </c>
      <c r="L3" s="25" t="s">
        <v>10</v>
      </c>
      <c r="M3" s="26">
        <v>8845</v>
      </c>
      <c r="N3" s="26">
        <v>11253</v>
      </c>
      <c r="O3" s="26">
        <v>10727</v>
      </c>
      <c r="P3" s="26">
        <v>9027</v>
      </c>
      <c r="S3" t="s">
        <v>23</v>
      </c>
      <c r="T3" t="s">
        <v>10</v>
      </c>
      <c r="U3" s="1">
        <f>M3/C3</f>
        <v>100.51136363636364</v>
      </c>
      <c r="V3" s="1">
        <f>N3/D3</f>
        <v>101.37837837837837</v>
      </c>
      <c r="W3" s="1">
        <f>O3/E3</f>
        <v>97.518181818181816</v>
      </c>
      <c r="X3" s="1">
        <f>P3/F3</f>
        <v>89.376237623762378</v>
      </c>
      <c r="Y3" s="31">
        <v>67</v>
      </c>
      <c r="AB3">
        <f>79*0.15</f>
        <v>11.85</v>
      </c>
    </row>
    <row r="4" spans="1:28" x14ac:dyDescent="0.5">
      <c r="A4" t="s">
        <v>23</v>
      </c>
      <c r="B4" t="s">
        <v>11</v>
      </c>
      <c r="C4">
        <v>23</v>
      </c>
      <c r="D4">
        <v>17</v>
      </c>
      <c r="E4">
        <v>24</v>
      </c>
      <c r="F4">
        <v>28</v>
      </c>
      <c r="G4" s="7">
        <f t="shared" ref="G4:G54" si="0">(C4*0.25)+C4</f>
        <v>28.75</v>
      </c>
      <c r="H4" s="7">
        <f>(C4*0.4)+C4</f>
        <v>32.200000000000003</v>
      </c>
      <c r="I4" s="7"/>
      <c r="J4" s="7"/>
      <c r="K4" s="25" t="s">
        <v>23</v>
      </c>
      <c r="L4" s="25" t="s">
        <v>11</v>
      </c>
      <c r="M4" s="26">
        <v>2262</v>
      </c>
      <c r="N4" s="26">
        <v>1580</v>
      </c>
      <c r="O4" s="26">
        <v>2202</v>
      </c>
      <c r="P4" s="26">
        <v>2555</v>
      </c>
      <c r="S4" t="s">
        <v>23</v>
      </c>
      <c r="T4" t="s">
        <v>11</v>
      </c>
      <c r="U4" s="1">
        <f t="shared" ref="U4:U35" si="1">M4/C4</f>
        <v>98.347826086956516</v>
      </c>
      <c r="V4" s="1">
        <f t="shared" ref="V4:V54" si="2">N4/D4</f>
        <v>92.941176470588232</v>
      </c>
      <c r="W4" s="1">
        <f t="shared" ref="W4:W54" si="3">O4/E4</f>
        <v>91.75</v>
      </c>
      <c r="X4" s="1">
        <f t="shared" ref="X4:X54" si="4">P4/F4</f>
        <v>91.25</v>
      </c>
    </row>
    <row r="5" spans="1:28" x14ac:dyDescent="0.5">
      <c r="A5" t="s">
        <v>23</v>
      </c>
      <c r="B5" t="s">
        <v>12</v>
      </c>
      <c r="C5">
        <v>27</v>
      </c>
      <c r="D5">
        <v>22</v>
      </c>
      <c r="E5">
        <v>12</v>
      </c>
      <c r="F5">
        <v>16</v>
      </c>
      <c r="G5" s="7">
        <f t="shared" si="0"/>
        <v>33.75</v>
      </c>
      <c r="H5" s="7"/>
      <c r="I5" s="7"/>
      <c r="J5" s="7"/>
      <c r="K5" s="25" t="s">
        <v>23</v>
      </c>
      <c r="L5" s="25" t="s">
        <v>12</v>
      </c>
      <c r="M5" s="26">
        <v>2487</v>
      </c>
      <c r="N5" s="26">
        <v>1777</v>
      </c>
      <c r="O5" s="26">
        <v>1197</v>
      </c>
      <c r="P5" s="26">
        <v>1479</v>
      </c>
      <c r="S5" t="s">
        <v>23</v>
      </c>
      <c r="T5" t="s">
        <v>12</v>
      </c>
      <c r="U5" s="1">
        <f t="shared" si="1"/>
        <v>92.111111111111114</v>
      </c>
      <c r="V5" s="1">
        <f t="shared" si="2"/>
        <v>80.772727272727266</v>
      </c>
      <c r="W5" s="1">
        <f t="shared" si="3"/>
        <v>99.75</v>
      </c>
      <c r="X5" s="1">
        <f t="shared" si="4"/>
        <v>92.4375</v>
      </c>
      <c r="Y5" s="31">
        <v>67</v>
      </c>
      <c r="AB5">
        <f>79-11.8</f>
        <v>67.2</v>
      </c>
    </row>
    <row r="6" spans="1:28" x14ac:dyDescent="0.5">
      <c r="A6" t="s">
        <v>23</v>
      </c>
      <c r="B6" t="s">
        <v>13</v>
      </c>
      <c r="C6">
        <v>17</v>
      </c>
      <c r="D6">
        <v>23</v>
      </c>
      <c r="E6">
        <v>29</v>
      </c>
      <c r="F6">
        <v>25</v>
      </c>
      <c r="G6" s="7">
        <f t="shared" si="0"/>
        <v>21.25</v>
      </c>
      <c r="H6" s="7">
        <f>(C6*0.4)+C6</f>
        <v>23.8</v>
      </c>
      <c r="I6" s="7"/>
      <c r="J6" s="7"/>
      <c r="K6" s="25" t="s">
        <v>23</v>
      </c>
      <c r="L6" s="25" t="s">
        <v>13</v>
      </c>
      <c r="M6" s="26">
        <v>2142</v>
      </c>
      <c r="N6" s="26">
        <v>2542</v>
      </c>
      <c r="O6" s="26">
        <v>2857</v>
      </c>
      <c r="P6" s="26">
        <v>2315</v>
      </c>
      <c r="S6" t="s">
        <v>23</v>
      </c>
      <c r="T6" t="s">
        <v>13</v>
      </c>
      <c r="U6" s="1">
        <f t="shared" si="1"/>
        <v>126</v>
      </c>
      <c r="V6" s="1">
        <f t="shared" si="2"/>
        <v>110.52173913043478</v>
      </c>
      <c r="W6" s="1">
        <f t="shared" si="3"/>
        <v>98.517241379310349</v>
      </c>
      <c r="X6" s="1">
        <f t="shared" si="4"/>
        <v>92.6</v>
      </c>
    </row>
    <row r="7" spans="1:28" x14ac:dyDescent="0.5">
      <c r="A7" t="s">
        <v>23</v>
      </c>
      <c r="B7" t="s">
        <v>14</v>
      </c>
      <c r="C7">
        <v>70</v>
      </c>
      <c r="D7">
        <v>111</v>
      </c>
      <c r="E7">
        <v>92</v>
      </c>
      <c r="F7">
        <v>75</v>
      </c>
      <c r="G7" s="7">
        <f t="shared" si="0"/>
        <v>87.5</v>
      </c>
      <c r="H7" s="7"/>
      <c r="I7" s="7"/>
      <c r="J7" s="7"/>
      <c r="K7" s="25" t="s">
        <v>23</v>
      </c>
      <c r="L7" s="25" t="s">
        <v>14</v>
      </c>
      <c r="M7" s="26">
        <v>6779</v>
      </c>
      <c r="N7" s="26">
        <v>9577</v>
      </c>
      <c r="O7" s="26">
        <v>8733</v>
      </c>
      <c r="P7" s="26">
        <v>6379</v>
      </c>
      <c r="S7" t="s">
        <v>23</v>
      </c>
      <c r="T7" t="s">
        <v>14</v>
      </c>
      <c r="U7" s="1">
        <f t="shared" si="1"/>
        <v>96.842857142857142</v>
      </c>
      <c r="V7" s="1">
        <f t="shared" si="2"/>
        <v>86.27927927927928</v>
      </c>
      <c r="W7" s="1">
        <f t="shared" si="3"/>
        <v>94.923913043478265</v>
      </c>
      <c r="X7" s="1">
        <f t="shared" si="4"/>
        <v>85.053333333333327</v>
      </c>
    </row>
    <row r="8" spans="1:28" x14ac:dyDescent="0.5">
      <c r="A8" t="s">
        <v>23</v>
      </c>
      <c r="B8" t="s">
        <v>15</v>
      </c>
      <c r="C8">
        <v>44</v>
      </c>
      <c r="D8">
        <v>33</v>
      </c>
      <c r="E8">
        <v>24</v>
      </c>
      <c r="F8">
        <v>11</v>
      </c>
      <c r="G8" s="7">
        <f t="shared" si="0"/>
        <v>55</v>
      </c>
      <c r="H8" s="7"/>
      <c r="I8" s="7"/>
      <c r="J8" s="7"/>
      <c r="K8" s="25" t="s">
        <v>23</v>
      </c>
      <c r="L8" s="25" t="s">
        <v>15</v>
      </c>
      <c r="M8" s="26">
        <v>2448</v>
      </c>
      <c r="N8" s="26">
        <v>2141</v>
      </c>
      <c r="O8" s="26">
        <v>1747</v>
      </c>
      <c r="P8" s="25">
        <v>540</v>
      </c>
      <c r="S8" t="s">
        <v>23</v>
      </c>
      <c r="T8" t="s">
        <v>15</v>
      </c>
      <c r="U8" s="1">
        <f t="shared" si="1"/>
        <v>55.636363636363633</v>
      </c>
      <c r="V8" s="1">
        <f t="shared" si="2"/>
        <v>64.878787878787875</v>
      </c>
      <c r="W8" s="1">
        <f t="shared" si="3"/>
        <v>72.791666666666671</v>
      </c>
      <c r="X8" s="1">
        <f t="shared" si="4"/>
        <v>49.090909090909093</v>
      </c>
    </row>
    <row r="9" spans="1:28" x14ac:dyDescent="0.5">
      <c r="A9" t="s">
        <v>24</v>
      </c>
      <c r="B9" t="s">
        <v>10</v>
      </c>
      <c r="C9">
        <v>1</v>
      </c>
      <c r="F9">
        <v>1</v>
      </c>
      <c r="G9" s="7">
        <f t="shared" si="0"/>
        <v>1.25</v>
      </c>
      <c r="H9" s="7"/>
      <c r="I9" s="7"/>
      <c r="J9" s="7"/>
      <c r="K9" s="25" t="s">
        <v>24</v>
      </c>
      <c r="L9" s="25" t="s">
        <v>10</v>
      </c>
      <c r="M9" s="25">
        <v>79</v>
      </c>
      <c r="P9" s="25">
        <v>101</v>
      </c>
      <c r="S9" t="s">
        <v>24</v>
      </c>
      <c r="T9" t="s">
        <v>10</v>
      </c>
      <c r="U9" s="1">
        <f t="shared" si="1"/>
        <v>79</v>
      </c>
      <c r="V9" s="1" t="e">
        <f t="shared" si="2"/>
        <v>#DIV/0!</v>
      </c>
      <c r="W9" s="1" t="e">
        <f t="shared" si="3"/>
        <v>#DIV/0!</v>
      </c>
      <c r="X9" s="1">
        <f t="shared" si="4"/>
        <v>101</v>
      </c>
      <c r="Y9" s="31">
        <v>67</v>
      </c>
    </row>
    <row r="10" spans="1:28" x14ac:dyDescent="0.5">
      <c r="A10" t="s">
        <v>24</v>
      </c>
      <c r="B10" t="s">
        <v>13</v>
      </c>
      <c r="C10">
        <v>2</v>
      </c>
      <c r="G10" s="7">
        <f t="shared" si="0"/>
        <v>2.5</v>
      </c>
      <c r="H10" s="7">
        <f>(C10*0.4)+C10</f>
        <v>2.8</v>
      </c>
      <c r="I10" s="7"/>
      <c r="J10" s="7"/>
      <c r="K10" s="25" t="s">
        <v>24</v>
      </c>
      <c r="L10" s="25" t="s">
        <v>13</v>
      </c>
      <c r="M10" s="25">
        <v>158</v>
      </c>
      <c r="S10" t="s">
        <v>24</v>
      </c>
      <c r="T10" t="s">
        <v>13</v>
      </c>
      <c r="U10" s="1">
        <f t="shared" si="1"/>
        <v>79</v>
      </c>
      <c r="V10" s="1" t="e">
        <f t="shared" si="2"/>
        <v>#DIV/0!</v>
      </c>
      <c r="W10" s="1" t="e">
        <f t="shared" si="3"/>
        <v>#DIV/0!</v>
      </c>
      <c r="X10" s="1" t="e">
        <f t="shared" si="4"/>
        <v>#DIV/0!</v>
      </c>
    </row>
    <row r="11" spans="1:28" x14ac:dyDescent="0.5">
      <c r="A11" t="s">
        <v>24</v>
      </c>
      <c r="B11" t="s">
        <v>14</v>
      </c>
      <c r="C11">
        <v>3</v>
      </c>
      <c r="F11">
        <v>1</v>
      </c>
      <c r="G11" s="7">
        <f t="shared" si="0"/>
        <v>3.75</v>
      </c>
      <c r="K11" s="25" t="s">
        <v>24</v>
      </c>
      <c r="L11" s="25" t="s">
        <v>14</v>
      </c>
      <c r="M11" s="25">
        <v>206</v>
      </c>
      <c r="P11" s="25">
        <v>25</v>
      </c>
      <c r="S11" t="s">
        <v>24</v>
      </c>
      <c r="T11" t="s">
        <v>14</v>
      </c>
      <c r="U11" s="1">
        <f t="shared" si="1"/>
        <v>68.666666666666671</v>
      </c>
      <c r="V11" s="1" t="e">
        <f t="shared" si="2"/>
        <v>#DIV/0!</v>
      </c>
      <c r="W11" s="1" t="e">
        <f t="shared" si="3"/>
        <v>#DIV/0!</v>
      </c>
      <c r="X11" s="1">
        <f t="shared" si="4"/>
        <v>25</v>
      </c>
    </row>
    <row r="12" spans="1:28" x14ac:dyDescent="0.5">
      <c r="A12" t="s">
        <v>25</v>
      </c>
      <c r="B12" t="s">
        <v>10</v>
      </c>
      <c r="C12">
        <v>18</v>
      </c>
      <c r="D12">
        <v>36</v>
      </c>
      <c r="E12">
        <v>43</v>
      </c>
      <c r="F12">
        <v>53</v>
      </c>
      <c r="G12" s="7">
        <f t="shared" si="0"/>
        <v>22.5</v>
      </c>
      <c r="K12" s="25" t="s">
        <v>25</v>
      </c>
      <c r="L12" s="25" t="s">
        <v>10</v>
      </c>
      <c r="M12" s="26">
        <v>1708</v>
      </c>
      <c r="N12" s="26">
        <v>3417</v>
      </c>
      <c r="O12" s="26">
        <v>4089</v>
      </c>
      <c r="P12" s="26">
        <v>4554</v>
      </c>
      <c r="S12" t="s">
        <v>25</v>
      </c>
      <c r="T12" t="s">
        <v>10</v>
      </c>
      <c r="U12" s="1">
        <f t="shared" si="1"/>
        <v>94.888888888888886</v>
      </c>
      <c r="V12" s="1">
        <f t="shared" si="2"/>
        <v>94.916666666666671</v>
      </c>
      <c r="W12" s="1">
        <f t="shared" si="3"/>
        <v>95.093023255813947</v>
      </c>
      <c r="X12" s="1">
        <f t="shared" si="4"/>
        <v>85.924528301886795</v>
      </c>
      <c r="Y12" s="31">
        <v>67</v>
      </c>
    </row>
    <row r="13" spans="1:28" x14ac:dyDescent="0.5">
      <c r="A13" t="s">
        <v>25</v>
      </c>
      <c r="B13" t="s">
        <v>11</v>
      </c>
      <c r="C13">
        <v>3</v>
      </c>
      <c r="D13">
        <v>2</v>
      </c>
      <c r="E13">
        <v>1</v>
      </c>
      <c r="F13">
        <v>11</v>
      </c>
      <c r="G13" s="7">
        <f t="shared" si="0"/>
        <v>3.75</v>
      </c>
      <c r="H13" s="7">
        <f>(C13*0.4)+C13</f>
        <v>4.2</v>
      </c>
      <c r="I13" s="7"/>
      <c r="J13" s="7"/>
      <c r="K13" s="25" t="s">
        <v>25</v>
      </c>
      <c r="L13" s="25" t="s">
        <v>11</v>
      </c>
      <c r="M13" s="25">
        <v>335</v>
      </c>
      <c r="N13" s="25">
        <v>239</v>
      </c>
      <c r="O13" s="25">
        <v>95</v>
      </c>
      <c r="P13" s="25">
        <v>926</v>
      </c>
      <c r="S13" t="s">
        <v>25</v>
      </c>
      <c r="T13" t="s">
        <v>11</v>
      </c>
      <c r="U13" s="1">
        <f t="shared" si="1"/>
        <v>111.66666666666667</v>
      </c>
      <c r="V13" s="1">
        <f t="shared" si="2"/>
        <v>119.5</v>
      </c>
      <c r="W13" s="1">
        <f t="shared" si="3"/>
        <v>95</v>
      </c>
      <c r="X13" s="1">
        <f t="shared" si="4"/>
        <v>84.181818181818187</v>
      </c>
    </row>
    <row r="14" spans="1:28" x14ac:dyDescent="0.5">
      <c r="A14" t="s">
        <v>25</v>
      </c>
      <c r="B14" t="s">
        <v>12</v>
      </c>
      <c r="C14">
        <v>14</v>
      </c>
      <c r="D14">
        <v>9</v>
      </c>
      <c r="E14">
        <v>13</v>
      </c>
      <c r="F14">
        <v>9</v>
      </c>
      <c r="G14" s="7">
        <f t="shared" si="0"/>
        <v>17.5</v>
      </c>
      <c r="K14" s="25" t="s">
        <v>25</v>
      </c>
      <c r="L14" s="25" t="s">
        <v>12</v>
      </c>
      <c r="M14" s="26">
        <v>1130</v>
      </c>
      <c r="N14" s="25">
        <v>667</v>
      </c>
      <c r="O14" s="25">
        <v>980</v>
      </c>
      <c r="P14" s="25">
        <v>693</v>
      </c>
      <c r="S14" t="s">
        <v>25</v>
      </c>
      <c r="T14" t="s">
        <v>12</v>
      </c>
      <c r="U14" s="1">
        <f t="shared" si="1"/>
        <v>80.714285714285708</v>
      </c>
      <c r="V14" s="1">
        <f t="shared" si="2"/>
        <v>74.111111111111114</v>
      </c>
      <c r="W14" s="1">
        <f t="shared" si="3"/>
        <v>75.384615384615387</v>
      </c>
      <c r="X14" s="1">
        <f t="shared" si="4"/>
        <v>77</v>
      </c>
      <c r="Y14" s="31">
        <v>67</v>
      </c>
    </row>
    <row r="15" spans="1:28" x14ac:dyDescent="0.5">
      <c r="A15" t="s">
        <v>25</v>
      </c>
      <c r="B15" t="s">
        <v>13</v>
      </c>
      <c r="C15">
        <v>6</v>
      </c>
      <c r="D15">
        <v>11</v>
      </c>
      <c r="E15">
        <v>8</v>
      </c>
      <c r="F15">
        <v>19</v>
      </c>
      <c r="G15" s="7">
        <f t="shared" si="0"/>
        <v>7.5</v>
      </c>
      <c r="H15" s="7">
        <f>(C15*0.4)+C15</f>
        <v>8.4</v>
      </c>
      <c r="I15" s="7"/>
      <c r="J15" s="7"/>
      <c r="K15" s="25" t="s">
        <v>25</v>
      </c>
      <c r="L15" s="25" t="s">
        <v>13</v>
      </c>
      <c r="M15" s="25">
        <v>701</v>
      </c>
      <c r="N15" s="25">
        <v>929</v>
      </c>
      <c r="O15" s="25">
        <v>748</v>
      </c>
      <c r="P15" s="26">
        <v>1728</v>
      </c>
      <c r="S15" t="s">
        <v>25</v>
      </c>
      <c r="T15" t="s">
        <v>13</v>
      </c>
      <c r="U15" s="1">
        <f t="shared" si="1"/>
        <v>116.83333333333333</v>
      </c>
      <c r="V15" s="1">
        <f t="shared" si="2"/>
        <v>84.454545454545453</v>
      </c>
      <c r="W15" s="1">
        <f t="shared" si="3"/>
        <v>93.5</v>
      </c>
      <c r="X15" s="1">
        <f t="shared" si="4"/>
        <v>90.94736842105263</v>
      </c>
    </row>
    <row r="16" spans="1:28" x14ac:dyDescent="0.5">
      <c r="A16" t="s">
        <v>25</v>
      </c>
      <c r="B16" t="s">
        <v>14</v>
      </c>
      <c r="C16">
        <v>23</v>
      </c>
      <c r="D16">
        <v>39</v>
      </c>
      <c r="E16">
        <v>43</v>
      </c>
      <c r="F16">
        <v>39</v>
      </c>
      <c r="G16" s="7">
        <f t="shared" si="0"/>
        <v>28.75</v>
      </c>
      <c r="K16" s="25" t="s">
        <v>25</v>
      </c>
      <c r="L16" s="25" t="s">
        <v>14</v>
      </c>
      <c r="M16" s="26">
        <v>2146</v>
      </c>
      <c r="N16" s="26">
        <v>2951</v>
      </c>
      <c r="O16" s="26">
        <v>3254</v>
      </c>
      <c r="P16" s="26">
        <v>3340</v>
      </c>
      <c r="S16" t="s">
        <v>25</v>
      </c>
      <c r="T16" t="s">
        <v>14</v>
      </c>
      <c r="U16" s="1">
        <f t="shared" si="1"/>
        <v>93.304347826086953</v>
      </c>
      <c r="V16" s="1">
        <f t="shared" si="2"/>
        <v>75.666666666666671</v>
      </c>
      <c r="W16" s="1">
        <f t="shared" si="3"/>
        <v>75.674418604651166</v>
      </c>
      <c r="X16" s="1">
        <f t="shared" si="4"/>
        <v>85.641025641025635</v>
      </c>
    </row>
    <row r="17" spans="1:25" x14ac:dyDescent="0.5">
      <c r="A17" t="s">
        <v>25</v>
      </c>
      <c r="B17" t="s">
        <v>15</v>
      </c>
      <c r="C17">
        <v>14</v>
      </c>
      <c r="D17">
        <v>21</v>
      </c>
      <c r="E17">
        <v>7</v>
      </c>
      <c r="F17">
        <v>7</v>
      </c>
      <c r="G17" s="7">
        <f t="shared" si="0"/>
        <v>17.5</v>
      </c>
      <c r="K17" s="25" t="s">
        <v>25</v>
      </c>
      <c r="L17" s="25" t="s">
        <v>15</v>
      </c>
      <c r="M17" s="25">
        <v>592</v>
      </c>
      <c r="N17" s="26">
        <v>1437</v>
      </c>
      <c r="O17" s="25">
        <v>596</v>
      </c>
      <c r="P17" s="25">
        <v>242</v>
      </c>
      <c r="S17" t="s">
        <v>25</v>
      </c>
      <c r="T17" t="s">
        <v>15</v>
      </c>
      <c r="U17" s="1">
        <f t="shared" si="1"/>
        <v>42.285714285714285</v>
      </c>
      <c r="V17" s="1">
        <f t="shared" si="2"/>
        <v>68.428571428571431</v>
      </c>
      <c r="W17" s="1">
        <f t="shared" si="3"/>
        <v>85.142857142857139</v>
      </c>
      <c r="X17" s="1">
        <f t="shared" si="4"/>
        <v>34.571428571428569</v>
      </c>
    </row>
    <row r="18" spans="1:25" x14ac:dyDescent="0.5">
      <c r="A18" t="s">
        <v>26</v>
      </c>
      <c r="B18" t="s">
        <v>10</v>
      </c>
      <c r="C18">
        <v>46</v>
      </c>
      <c r="D18">
        <v>55</v>
      </c>
      <c r="E18">
        <v>51</v>
      </c>
      <c r="F18">
        <v>52</v>
      </c>
      <c r="G18" s="7">
        <f t="shared" si="0"/>
        <v>57.5</v>
      </c>
      <c r="K18" s="25" t="s">
        <v>26</v>
      </c>
      <c r="L18" s="25" t="s">
        <v>10</v>
      </c>
      <c r="M18" s="26">
        <v>4172</v>
      </c>
      <c r="N18" s="26">
        <v>5116</v>
      </c>
      <c r="O18" s="26">
        <v>4522</v>
      </c>
      <c r="P18" s="26">
        <v>4382</v>
      </c>
      <c r="S18" t="s">
        <v>26</v>
      </c>
      <c r="T18" t="s">
        <v>10</v>
      </c>
      <c r="U18" s="1">
        <f t="shared" si="1"/>
        <v>90.695652173913047</v>
      </c>
      <c r="V18" s="1">
        <f t="shared" si="2"/>
        <v>93.018181818181816</v>
      </c>
      <c r="W18" s="1">
        <f t="shared" si="3"/>
        <v>88.666666666666671</v>
      </c>
      <c r="X18" s="1">
        <f t="shared" si="4"/>
        <v>84.269230769230774</v>
      </c>
      <c r="Y18" s="31">
        <v>67</v>
      </c>
    </row>
    <row r="19" spans="1:25" x14ac:dyDescent="0.5">
      <c r="A19" t="s">
        <v>26</v>
      </c>
      <c r="B19" t="s">
        <v>11</v>
      </c>
      <c r="C19">
        <v>6</v>
      </c>
      <c r="D19">
        <v>9</v>
      </c>
      <c r="E19">
        <v>13</v>
      </c>
      <c r="F19">
        <v>10</v>
      </c>
      <c r="G19" s="7">
        <f t="shared" si="0"/>
        <v>7.5</v>
      </c>
      <c r="H19" s="7">
        <f>(C19*0.4)+C19</f>
        <v>8.4</v>
      </c>
      <c r="I19" s="7"/>
      <c r="J19" s="7"/>
      <c r="K19" s="25" t="s">
        <v>26</v>
      </c>
      <c r="L19" s="25" t="s">
        <v>11</v>
      </c>
      <c r="M19" s="25">
        <v>585</v>
      </c>
      <c r="N19" s="25">
        <v>720</v>
      </c>
      <c r="O19" s="25">
        <v>971</v>
      </c>
      <c r="P19" s="25">
        <v>811</v>
      </c>
      <c r="S19" t="s">
        <v>26</v>
      </c>
      <c r="T19" t="s">
        <v>11</v>
      </c>
      <c r="U19" s="1">
        <f t="shared" si="1"/>
        <v>97.5</v>
      </c>
      <c r="V19" s="1">
        <f t="shared" si="2"/>
        <v>80</v>
      </c>
      <c r="W19" s="1">
        <f t="shared" si="3"/>
        <v>74.692307692307693</v>
      </c>
      <c r="X19" s="1">
        <f t="shared" si="4"/>
        <v>81.099999999999994</v>
      </c>
    </row>
    <row r="20" spans="1:25" x14ac:dyDescent="0.5">
      <c r="A20" t="s">
        <v>26</v>
      </c>
      <c r="B20" t="s">
        <v>12</v>
      </c>
      <c r="C20">
        <v>23</v>
      </c>
      <c r="D20">
        <v>15</v>
      </c>
      <c r="E20">
        <v>11</v>
      </c>
      <c r="F20">
        <v>12</v>
      </c>
      <c r="G20" s="7">
        <f t="shared" si="0"/>
        <v>28.75</v>
      </c>
      <c r="K20" s="25" t="s">
        <v>26</v>
      </c>
      <c r="L20" s="25" t="s">
        <v>12</v>
      </c>
      <c r="M20" s="26">
        <v>2430</v>
      </c>
      <c r="N20" s="26">
        <v>1414</v>
      </c>
      <c r="O20" s="26">
        <v>1186</v>
      </c>
      <c r="P20" s="26">
        <v>1094</v>
      </c>
      <c r="S20" t="s">
        <v>26</v>
      </c>
      <c r="T20" t="s">
        <v>12</v>
      </c>
      <c r="U20" s="1">
        <f t="shared" si="1"/>
        <v>105.65217391304348</v>
      </c>
      <c r="V20" s="1">
        <f t="shared" si="2"/>
        <v>94.266666666666666</v>
      </c>
      <c r="W20" s="1">
        <f t="shared" si="3"/>
        <v>107.81818181818181</v>
      </c>
      <c r="X20" s="1">
        <f t="shared" si="4"/>
        <v>91.166666666666671</v>
      </c>
      <c r="Y20" s="31">
        <v>67</v>
      </c>
    </row>
    <row r="21" spans="1:25" x14ac:dyDescent="0.5">
      <c r="A21" t="s">
        <v>26</v>
      </c>
      <c r="B21" t="s">
        <v>13</v>
      </c>
      <c r="C21">
        <v>8</v>
      </c>
      <c r="D21">
        <v>5</v>
      </c>
      <c r="E21">
        <v>16</v>
      </c>
      <c r="F21">
        <v>17</v>
      </c>
      <c r="G21" s="7">
        <f t="shared" si="0"/>
        <v>10</v>
      </c>
      <c r="H21" s="7">
        <f>(C21*0.4)+C21</f>
        <v>11.2</v>
      </c>
      <c r="I21" s="7"/>
      <c r="J21" s="7"/>
      <c r="K21" s="25" t="s">
        <v>26</v>
      </c>
      <c r="L21" s="25" t="s">
        <v>13</v>
      </c>
      <c r="M21" s="25">
        <v>671</v>
      </c>
      <c r="N21" s="25">
        <v>542</v>
      </c>
      <c r="O21" s="26">
        <v>1608</v>
      </c>
      <c r="P21" s="26">
        <v>1491</v>
      </c>
      <c r="S21" t="s">
        <v>26</v>
      </c>
      <c r="T21" t="s">
        <v>13</v>
      </c>
      <c r="U21" s="1">
        <f t="shared" si="1"/>
        <v>83.875</v>
      </c>
      <c r="V21" s="1">
        <f t="shared" si="2"/>
        <v>108.4</v>
      </c>
      <c r="W21" s="1">
        <f t="shared" si="3"/>
        <v>100.5</v>
      </c>
      <c r="X21" s="1">
        <f t="shared" si="4"/>
        <v>87.705882352941174</v>
      </c>
    </row>
    <row r="22" spans="1:25" x14ac:dyDescent="0.5">
      <c r="A22" t="s">
        <v>26</v>
      </c>
      <c r="B22" t="s">
        <v>14</v>
      </c>
      <c r="C22">
        <v>39</v>
      </c>
      <c r="D22">
        <v>36</v>
      </c>
      <c r="E22">
        <v>40</v>
      </c>
      <c r="F22">
        <v>47</v>
      </c>
      <c r="G22" s="7">
        <f t="shared" si="0"/>
        <v>48.75</v>
      </c>
      <c r="K22" s="25" t="s">
        <v>26</v>
      </c>
      <c r="L22" s="25" t="s">
        <v>14</v>
      </c>
      <c r="M22" s="26">
        <v>3889</v>
      </c>
      <c r="N22" s="26">
        <v>2989</v>
      </c>
      <c r="O22" s="26">
        <v>3438</v>
      </c>
      <c r="P22" s="26">
        <v>4072</v>
      </c>
      <c r="S22" t="s">
        <v>26</v>
      </c>
      <c r="T22" t="s">
        <v>14</v>
      </c>
      <c r="U22" s="1">
        <f t="shared" si="1"/>
        <v>99.717948717948715</v>
      </c>
      <c r="V22" s="1">
        <f t="shared" si="2"/>
        <v>83.027777777777771</v>
      </c>
      <c r="W22" s="1">
        <f t="shared" si="3"/>
        <v>85.95</v>
      </c>
      <c r="X22" s="1">
        <f t="shared" si="4"/>
        <v>86.638297872340431</v>
      </c>
    </row>
    <row r="23" spans="1:25" x14ac:dyDescent="0.5">
      <c r="A23" t="s">
        <v>26</v>
      </c>
      <c r="B23" t="s">
        <v>15</v>
      </c>
      <c r="C23">
        <v>16</v>
      </c>
      <c r="D23">
        <v>16</v>
      </c>
      <c r="E23">
        <v>5</v>
      </c>
      <c r="F23">
        <v>4</v>
      </c>
      <c r="G23" s="7">
        <f t="shared" si="0"/>
        <v>20</v>
      </c>
      <c r="K23" s="25" t="s">
        <v>26</v>
      </c>
      <c r="L23" s="25" t="s">
        <v>15</v>
      </c>
      <c r="M23" s="25">
        <v>868</v>
      </c>
      <c r="N23" s="25">
        <v>744</v>
      </c>
      <c r="O23" s="25">
        <v>254</v>
      </c>
      <c r="P23" s="25">
        <v>298</v>
      </c>
      <c r="S23" t="s">
        <v>26</v>
      </c>
      <c r="T23" t="s">
        <v>15</v>
      </c>
      <c r="U23" s="1">
        <f t="shared" si="1"/>
        <v>54.25</v>
      </c>
      <c r="V23" s="1">
        <f t="shared" si="2"/>
        <v>46.5</v>
      </c>
      <c r="W23" s="1">
        <f t="shared" si="3"/>
        <v>50.8</v>
      </c>
      <c r="X23" s="1">
        <f t="shared" si="4"/>
        <v>74.5</v>
      </c>
    </row>
    <row r="24" spans="1:25" x14ac:dyDescent="0.5">
      <c r="A24" t="s">
        <v>27</v>
      </c>
      <c r="B24" t="s">
        <v>10</v>
      </c>
      <c r="C24">
        <v>168</v>
      </c>
      <c r="D24">
        <v>224</v>
      </c>
      <c r="E24">
        <v>226</v>
      </c>
      <c r="F24">
        <v>212</v>
      </c>
      <c r="G24" s="7">
        <f t="shared" si="0"/>
        <v>210</v>
      </c>
      <c r="K24" s="25" t="s">
        <v>27</v>
      </c>
      <c r="L24" s="25" t="s">
        <v>10</v>
      </c>
      <c r="M24" s="26">
        <v>17717</v>
      </c>
      <c r="N24" s="26">
        <v>22547</v>
      </c>
      <c r="O24" s="26">
        <v>21031</v>
      </c>
      <c r="P24" s="26">
        <v>19083</v>
      </c>
      <c r="S24" t="s">
        <v>27</v>
      </c>
      <c r="T24" t="s">
        <v>10</v>
      </c>
      <c r="U24" s="1">
        <f t="shared" si="1"/>
        <v>105.45833333333333</v>
      </c>
      <c r="V24" s="1">
        <f t="shared" si="2"/>
        <v>100.65625</v>
      </c>
      <c r="W24" s="1">
        <f t="shared" si="3"/>
        <v>93.057522123893804</v>
      </c>
      <c r="X24" s="1">
        <f t="shared" si="4"/>
        <v>90.014150943396231</v>
      </c>
      <c r="Y24" s="31">
        <v>67</v>
      </c>
    </row>
    <row r="25" spans="1:25" x14ac:dyDescent="0.5">
      <c r="A25" t="s">
        <v>27</v>
      </c>
      <c r="B25" t="s">
        <v>11</v>
      </c>
      <c r="C25">
        <v>31</v>
      </c>
      <c r="D25">
        <v>55</v>
      </c>
      <c r="E25">
        <v>58</v>
      </c>
      <c r="F25">
        <v>72</v>
      </c>
      <c r="G25" s="7">
        <f t="shared" si="0"/>
        <v>38.75</v>
      </c>
      <c r="H25" s="7">
        <f>(C25*0.4)+C25</f>
        <v>43.4</v>
      </c>
      <c r="I25" s="7"/>
      <c r="J25" s="7"/>
      <c r="K25" s="25" t="s">
        <v>27</v>
      </c>
      <c r="L25" s="25" t="s">
        <v>11</v>
      </c>
      <c r="M25" s="26">
        <v>2872</v>
      </c>
      <c r="N25" s="26">
        <v>5274</v>
      </c>
      <c r="O25" s="26">
        <v>4734</v>
      </c>
      <c r="P25" s="26">
        <v>6012</v>
      </c>
      <c r="S25" t="s">
        <v>27</v>
      </c>
      <c r="T25" t="s">
        <v>11</v>
      </c>
      <c r="U25" s="1">
        <f t="shared" si="1"/>
        <v>92.645161290322577</v>
      </c>
      <c r="V25" s="1">
        <f t="shared" si="2"/>
        <v>95.890909090909091</v>
      </c>
      <c r="W25" s="1">
        <f t="shared" si="3"/>
        <v>81.620689655172413</v>
      </c>
      <c r="X25" s="1">
        <f t="shared" si="4"/>
        <v>83.5</v>
      </c>
    </row>
    <row r="26" spans="1:25" x14ac:dyDescent="0.5">
      <c r="A26" t="s">
        <v>27</v>
      </c>
      <c r="B26" t="s">
        <v>12</v>
      </c>
      <c r="C26">
        <v>37</v>
      </c>
      <c r="D26">
        <v>29</v>
      </c>
      <c r="E26">
        <v>30</v>
      </c>
      <c r="F26">
        <v>32</v>
      </c>
      <c r="G26" s="7">
        <f t="shared" si="0"/>
        <v>46.25</v>
      </c>
      <c r="K26" s="25" t="s">
        <v>27</v>
      </c>
      <c r="L26" s="25" t="s">
        <v>12</v>
      </c>
      <c r="M26" s="26">
        <v>4135</v>
      </c>
      <c r="N26" s="26">
        <v>3091</v>
      </c>
      <c r="O26" s="26">
        <v>3046</v>
      </c>
      <c r="P26" s="26">
        <v>3342</v>
      </c>
      <c r="S26" t="s">
        <v>27</v>
      </c>
      <c r="T26" t="s">
        <v>12</v>
      </c>
      <c r="U26" s="1">
        <f t="shared" si="1"/>
        <v>111.75675675675676</v>
      </c>
      <c r="V26" s="1">
        <f t="shared" si="2"/>
        <v>106.58620689655173</v>
      </c>
      <c r="W26" s="1">
        <f t="shared" si="3"/>
        <v>101.53333333333333</v>
      </c>
      <c r="X26" s="1">
        <f t="shared" si="4"/>
        <v>104.4375</v>
      </c>
      <c r="Y26" s="31">
        <v>67</v>
      </c>
    </row>
    <row r="27" spans="1:25" x14ac:dyDescent="0.5">
      <c r="A27" t="s">
        <v>27</v>
      </c>
      <c r="B27" t="s">
        <v>13</v>
      </c>
      <c r="C27">
        <v>47</v>
      </c>
      <c r="D27">
        <v>46</v>
      </c>
      <c r="E27">
        <v>75</v>
      </c>
      <c r="F27">
        <v>70</v>
      </c>
      <c r="G27" s="7">
        <f t="shared" si="0"/>
        <v>58.75</v>
      </c>
      <c r="H27" s="7">
        <f>(C27*0.4)+C27</f>
        <v>65.8</v>
      </c>
      <c r="I27" s="7"/>
      <c r="J27" s="7"/>
      <c r="K27" s="25" t="s">
        <v>27</v>
      </c>
      <c r="L27" s="25" t="s">
        <v>13</v>
      </c>
      <c r="M27" s="26">
        <v>4791</v>
      </c>
      <c r="N27" s="26">
        <v>4344</v>
      </c>
      <c r="O27" s="26">
        <v>7688</v>
      </c>
      <c r="P27" s="26">
        <v>6655</v>
      </c>
      <c r="S27" t="s">
        <v>27</v>
      </c>
      <c r="T27" t="s">
        <v>13</v>
      </c>
      <c r="U27" s="1">
        <f t="shared" si="1"/>
        <v>101.93617021276596</v>
      </c>
      <c r="V27" s="1">
        <f t="shared" si="2"/>
        <v>94.434782608695656</v>
      </c>
      <c r="W27" s="1">
        <f t="shared" si="3"/>
        <v>102.50666666666666</v>
      </c>
      <c r="X27" s="1">
        <f t="shared" si="4"/>
        <v>95.071428571428569</v>
      </c>
    </row>
    <row r="28" spans="1:25" x14ac:dyDescent="0.5">
      <c r="A28" t="s">
        <v>27</v>
      </c>
      <c r="B28" t="s">
        <v>14</v>
      </c>
      <c r="C28">
        <v>149</v>
      </c>
      <c r="D28">
        <v>197</v>
      </c>
      <c r="E28">
        <v>205</v>
      </c>
      <c r="F28">
        <v>187</v>
      </c>
      <c r="G28" s="7">
        <f t="shared" si="0"/>
        <v>186.25</v>
      </c>
      <c r="K28" s="25" t="s">
        <v>27</v>
      </c>
      <c r="L28" s="25" t="s">
        <v>14</v>
      </c>
      <c r="M28" s="26">
        <v>14306</v>
      </c>
      <c r="N28" s="26">
        <v>19209</v>
      </c>
      <c r="O28" s="26">
        <v>18322</v>
      </c>
      <c r="P28" s="26">
        <v>15372</v>
      </c>
      <c r="S28" t="s">
        <v>27</v>
      </c>
      <c r="T28" t="s">
        <v>14</v>
      </c>
      <c r="U28" s="1">
        <f t="shared" si="1"/>
        <v>96.013422818791952</v>
      </c>
      <c r="V28" s="1">
        <f t="shared" si="2"/>
        <v>97.507614213197968</v>
      </c>
      <c r="W28" s="1">
        <f t="shared" si="3"/>
        <v>89.37560975609756</v>
      </c>
      <c r="X28" s="1">
        <f t="shared" si="4"/>
        <v>82.203208556149733</v>
      </c>
    </row>
    <row r="29" spans="1:25" x14ac:dyDescent="0.5">
      <c r="A29" t="s">
        <v>27</v>
      </c>
      <c r="B29" t="s">
        <v>15</v>
      </c>
      <c r="C29">
        <v>98</v>
      </c>
      <c r="D29">
        <v>75</v>
      </c>
      <c r="E29">
        <v>45</v>
      </c>
      <c r="F29">
        <v>39</v>
      </c>
      <c r="G29" s="7">
        <f t="shared" si="0"/>
        <v>122.5</v>
      </c>
      <c r="K29" s="25" t="s">
        <v>27</v>
      </c>
      <c r="L29" s="25" t="s">
        <v>15</v>
      </c>
      <c r="M29" s="26">
        <v>7255</v>
      </c>
      <c r="N29" s="26">
        <v>4530</v>
      </c>
      <c r="O29" s="26">
        <v>2730</v>
      </c>
      <c r="P29" s="26">
        <v>2607</v>
      </c>
      <c r="S29" t="s">
        <v>27</v>
      </c>
      <c r="T29" t="s">
        <v>15</v>
      </c>
      <c r="U29" s="1">
        <f t="shared" si="1"/>
        <v>74.030612244897952</v>
      </c>
      <c r="V29" s="1">
        <f t="shared" si="2"/>
        <v>60.4</v>
      </c>
      <c r="W29" s="1">
        <f t="shared" si="3"/>
        <v>60.666666666666664</v>
      </c>
      <c r="X29" s="1">
        <f t="shared" si="4"/>
        <v>66.84615384615384</v>
      </c>
    </row>
    <row r="30" spans="1:25" x14ac:dyDescent="0.5">
      <c r="A30" t="s">
        <v>28</v>
      </c>
      <c r="B30" t="s">
        <v>10</v>
      </c>
      <c r="C30">
        <v>222</v>
      </c>
      <c r="D30">
        <v>284</v>
      </c>
      <c r="E30">
        <v>241</v>
      </c>
      <c r="F30">
        <v>265</v>
      </c>
      <c r="G30" s="7">
        <f t="shared" si="0"/>
        <v>277.5</v>
      </c>
      <c r="K30" s="25" t="s">
        <v>28</v>
      </c>
      <c r="L30" s="25" t="s">
        <v>10</v>
      </c>
      <c r="M30" s="26">
        <v>21520</v>
      </c>
      <c r="N30" s="26">
        <v>27589</v>
      </c>
      <c r="O30" s="26">
        <v>21939</v>
      </c>
      <c r="P30" s="26">
        <v>25599</v>
      </c>
      <c r="S30" t="s">
        <v>28</v>
      </c>
      <c r="T30" t="s">
        <v>10</v>
      </c>
      <c r="U30" s="1">
        <f t="shared" si="1"/>
        <v>96.936936936936931</v>
      </c>
      <c r="V30" s="1">
        <f t="shared" si="2"/>
        <v>97.144366197183103</v>
      </c>
      <c r="W30" s="1">
        <f t="shared" si="3"/>
        <v>91.033195020746888</v>
      </c>
      <c r="X30" s="1">
        <f t="shared" si="4"/>
        <v>96.6</v>
      </c>
      <c r="Y30" s="31">
        <v>67</v>
      </c>
    </row>
    <row r="31" spans="1:25" x14ac:dyDescent="0.5">
      <c r="A31" t="s">
        <v>28</v>
      </c>
      <c r="B31" t="s">
        <v>11</v>
      </c>
      <c r="C31">
        <v>42</v>
      </c>
      <c r="D31">
        <v>66</v>
      </c>
      <c r="E31">
        <v>58</v>
      </c>
      <c r="F31">
        <v>88</v>
      </c>
      <c r="G31" s="7">
        <f t="shared" si="0"/>
        <v>52.5</v>
      </c>
      <c r="H31" s="7">
        <f>(C31*0.4)+C31</f>
        <v>58.8</v>
      </c>
      <c r="I31" s="7"/>
      <c r="J31" s="7"/>
      <c r="K31" s="25" t="s">
        <v>28</v>
      </c>
      <c r="L31" s="25" t="s">
        <v>11</v>
      </c>
      <c r="M31" s="26">
        <v>3799</v>
      </c>
      <c r="N31" s="26">
        <v>5973</v>
      </c>
      <c r="O31" s="26">
        <v>5124</v>
      </c>
      <c r="P31" s="26">
        <v>7700</v>
      </c>
      <c r="S31" t="s">
        <v>28</v>
      </c>
      <c r="T31" t="s">
        <v>11</v>
      </c>
      <c r="U31" s="1">
        <f t="shared" si="1"/>
        <v>90.452380952380949</v>
      </c>
      <c r="V31" s="1">
        <f t="shared" si="2"/>
        <v>90.5</v>
      </c>
      <c r="W31" s="1">
        <f t="shared" si="3"/>
        <v>88.34482758620689</v>
      </c>
      <c r="X31" s="1">
        <f t="shared" si="4"/>
        <v>87.5</v>
      </c>
    </row>
    <row r="32" spans="1:25" x14ac:dyDescent="0.5">
      <c r="A32" t="s">
        <v>28</v>
      </c>
      <c r="B32" t="s">
        <v>12</v>
      </c>
      <c r="C32">
        <v>52</v>
      </c>
      <c r="D32">
        <v>58</v>
      </c>
      <c r="E32">
        <v>60</v>
      </c>
      <c r="F32">
        <v>51</v>
      </c>
      <c r="G32" s="7">
        <f t="shared" si="0"/>
        <v>65</v>
      </c>
      <c r="K32" s="25" t="s">
        <v>28</v>
      </c>
      <c r="L32" s="25" t="s">
        <v>12</v>
      </c>
      <c r="M32" s="26">
        <v>5055</v>
      </c>
      <c r="N32" s="26">
        <v>5744</v>
      </c>
      <c r="O32" s="26">
        <v>5724</v>
      </c>
      <c r="P32" s="26">
        <v>4907</v>
      </c>
      <c r="S32" t="s">
        <v>28</v>
      </c>
      <c r="T32" t="s">
        <v>12</v>
      </c>
      <c r="U32" s="1">
        <f t="shared" si="1"/>
        <v>97.211538461538467</v>
      </c>
      <c r="V32" s="1">
        <f t="shared" si="2"/>
        <v>99.034482758620683</v>
      </c>
      <c r="W32" s="1">
        <f t="shared" si="3"/>
        <v>95.4</v>
      </c>
      <c r="X32" s="1">
        <f t="shared" si="4"/>
        <v>96.215686274509807</v>
      </c>
      <c r="Y32" s="31">
        <v>67</v>
      </c>
    </row>
    <row r="33" spans="1:25" x14ac:dyDescent="0.5">
      <c r="A33" t="s">
        <v>28</v>
      </c>
      <c r="B33" t="s">
        <v>13</v>
      </c>
      <c r="C33">
        <v>43</v>
      </c>
      <c r="D33">
        <v>64</v>
      </c>
      <c r="E33">
        <v>56</v>
      </c>
      <c r="F33">
        <v>79</v>
      </c>
      <c r="G33" s="7">
        <f t="shared" si="0"/>
        <v>53.75</v>
      </c>
      <c r="H33" s="7">
        <f>(C33*0.4)+C33</f>
        <v>60.2</v>
      </c>
      <c r="I33" s="7"/>
      <c r="J33" s="7"/>
      <c r="K33" s="25" t="s">
        <v>28</v>
      </c>
      <c r="L33" s="25" t="s">
        <v>13</v>
      </c>
      <c r="M33" s="26">
        <v>4235</v>
      </c>
      <c r="N33" s="26">
        <v>6651</v>
      </c>
      <c r="O33" s="26">
        <v>5150</v>
      </c>
      <c r="P33" s="26">
        <v>7446</v>
      </c>
      <c r="S33" t="s">
        <v>28</v>
      </c>
      <c r="T33" t="s">
        <v>13</v>
      </c>
      <c r="U33" s="1">
        <f t="shared" si="1"/>
        <v>98.488372093023258</v>
      </c>
      <c r="V33" s="1">
        <f t="shared" si="2"/>
        <v>103.921875</v>
      </c>
      <c r="W33" s="1">
        <f t="shared" si="3"/>
        <v>91.964285714285708</v>
      </c>
      <c r="X33" s="1">
        <f t="shared" si="4"/>
        <v>94.25316455696202</v>
      </c>
    </row>
    <row r="34" spans="1:25" x14ac:dyDescent="0.5">
      <c r="A34" t="s">
        <v>28</v>
      </c>
      <c r="B34" t="s">
        <v>14</v>
      </c>
      <c r="C34">
        <v>172</v>
      </c>
      <c r="D34">
        <v>234</v>
      </c>
      <c r="E34">
        <v>241</v>
      </c>
      <c r="F34">
        <v>247</v>
      </c>
      <c r="G34" s="7">
        <f t="shared" si="0"/>
        <v>215</v>
      </c>
      <c r="K34" s="25" t="s">
        <v>28</v>
      </c>
      <c r="L34" s="25" t="s">
        <v>14</v>
      </c>
      <c r="M34" s="26">
        <v>14740</v>
      </c>
      <c r="N34" s="26">
        <v>20748</v>
      </c>
      <c r="O34" s="26">
        <v>21024</v>
      </c>
      <c r="P34" s="26">
        <v>21211</v>
      </c>
      <c r="S34" t="s">
        <v>28</v>
      </c>
      <c r="T34" t="s">
        <v>14</v>
      </c>
      <c r="U34" s="1">
        <f t="shared" si="1"/>
        <v>85.697674418604649</v>
      </c>
      <c r="V34" s="1">
        <f t="shared" si="2"/>
        <v>88.666666666666671</v>
      </c>
      <c r="W34" s="1">
        <f t="shared" si="3"/>
        <v>87.236514522821579</v>
      </c>
      <c r="X34" s="1">
        <f t="shared" si="4"/>
        <v>85.874493927125499</v>
      </c>
    </row>
    <row r="35" spans="1:25" x14ac:dyDescent="0.5">
      <c r="A35" t="s">
        <v>28</v>
      </c>
      <c r="B35" t="s">
        <v>15</v>
      </c>
      <c r="C35">
        <v>114</v>
      </c>
      <c r="D35">
        <v>122</v>
      </c>
      <c r="E35">
        <v>59</v>
      </c>
      <c r="F35">
        <v>45</v>
      </c>
      <c r="G35" s="7">
        <f t="shared" si="0"/>
        <v>142.5</v>
      </c>
      <c r="K35" s="25" t="s">
        <v>28</v>
      </c>
      <c r="L35" s="25" t="s">
        <v>15</v>
      </c>
      <c r="M35" s="26">
        <v>6191</v>
      </c>
      <c r="N35" s="26">
        <v>8281</v>
      </c>
      <c r="O35" s="26">
        <v>4059</v>
      </c>
      <c r="P35" s="26">
        <v>2305</v>
      </c>
      <c r="S35" t="s">
        <v>28</v>
      </c>
      <c r="T35" t="s">
        <v>15</v>
      </c>
      <c r="U35" s="1">
        <f t="shared" si="1"/>
        <v>54.307017543859651</v>
      </c>
      <c r="V35" s="1">
        <f t="shared" si="2"/>
        <v>67.877049180327873</v>
      </c>
      <c r="W35" s="1">
        <f t="shared" si="3"/>
        <v>68.79661016949153</v>
      </c>
      <c r="X35" s="1">
        <f t="shared" si="4"/>
        <v>51.222222222222221</v>
      </c>
    </row>
    <row r="36" spans="1:25" x14ac:dyDescent="0.5">
      <c r="A36" t="s">
        <v>29</v>
      </c>
      <c r="B36" t="s">
        <v>10</v>
      </c>
      <c r="D36">
        <v>11</v>
      </c>
      <c r="E36">
        <v>5</v>
      </c>
      <c r="F36">
        <v>2</v>
      </c>
      <c r="G36" s="7">
        <f t="shared" si="0"/>
        <v>0</v>
      </c>
      <c r="K36" s="25" t="s">
        <v>29</v>
      </c>
      <c r="L36" s="25" t="s">
        <v>10</v>
      </c>
      <c r="N36" s="26">
        <v>1025</v>
      </c>
      <c r="O36" s="25">
        <v>473</v>
      </c>
      <c r="P36" s="25">
        <v>211</v>
      </c>
      <c r="S36" t="s">
        <v>29</v>
      </c>
      <c r="T36" t="s">
        <v>10</v>
      </c>
      <c r="U36" s="1" t="e">
        <f t="shared" ref="U36:U54" si="5">M36/C36</f>
        <v>#DIV/0!</v>
      </c>
      <c r="V36" s="1">
        <f t="shared" si="2"/>
        <v>93.181818181818187</v>
      </c>
      <c r="W36" s="1">
        <f t="shared" si="3"/>
        <v>94.6</v>
      </c>
      <c r="X36" s="1">
        <f t="shared" si="4"/>
        <v>105.5</v>
      </c>
      <c r="Y36" s="31">
        <v>67</v>
      </c>
    </row>
    <row r="37" spans="1:25" x14ac:dyDescent="0.5">
      <c r="A37" t="s">
        <v>29</v>
      </c>
      <c r="B37" t="s">
        <v>11</v>
      </c>
      <c r="E37">
        <v>1</v>
      </c>
      <c r="G37" s="7">
        <f t="shared" si="0"/>
        <v>0</v>
      </c>
      <c r="H37" s="7">
        <f>(C37*0.4)+C37</f>
        <v>0</v>
      </c>
      <c r="I37" s="7"/>
      <c r="J37" s="7"/>
      <c r="K37" s="25" t="s">
        <v>29</v>
      </c>
      <c r="L37" s="25" t="s">
        <v>11</v>
      </c>
      <c r="O37" s="25">
        <v>96</v>
      </c>
      <c r="S37" t="s">
        <v>29</v>
      </c>
      <c r="T37" t="s">
        <v>11</v>
      </c>
      <c r="U37" s="1" t="e">
        <f t="shared" si="5"/>
        <v>#DIV/0!</v>
      </c>
      <c r="V37" s="1" t="e">
        <f t="shared" si="2"/>
        <v>#DIV/0!</v>
      </c>
      <c r="W37" s="1">
        <f t="shared" si="3"/>
        <v>96</v>
      </c>
      <c r="X37" s="1" t="e">
        <f t="shared" si="4"/>
        <v>#DIV/0!</v>
      </c>
    </row>
    <row r="38" spans="1:25" x14ac:dyDescent="0.5">
      <c r="A38" t="s">
        <v>29</v>
      </c>
      <c r="B38" t="s">
        <v>12</v>
      </c>
      <c r="D38">
        <v>3</v>
      </c>
      <c r="F38">
        <v>1</v>
      </c>
      <c r="G38" s="7">
        <f t="shared" si="0"/>
        <v>0</v>
      </c>
      <c r="K38" s="25" t="s">
        <v>29</v>
      </c>
      <c r="L38" s="25" t="s">
        <v>12</v>
      </c>
      <c r="N38" s="25">
        <v>304</v>
      </c>
      <c r="P38" s="25">
        <v>37</v>
      </c>
      <c r="S38" t="s">
        <v>29</v>
      </c>
      <c r="T38" t="s">
        <v>12</v>
      </c>
      <c r="U38" s="1" t="e">
        <f t="shared" si="5"/>
        <v>#DIV/0!</v>
      </c>
      <c r="V38" s="1">
        <f t="shared" si="2"/>
        <v>101.33333333333333</v>
      </c>
      <c r="W38" s="1" t="e">
        <f t="shared" si="3"/>
        <v>#DIV/0!</v>
      </c>
      <c r="X38" s="1">
        <f t="shared" si="4"/>
        <v>37</v>
      </c>
      <c r="Y38" s="31">
        <v>67</v>
      </c>
    </row>
    <row r="39" spans="1:25" x14ac:dyDescent="0.5">
      <c r="A39" t="s">
        <v>29</v>
      </c>
      <c r="B39" t="s">
        <v>13</v>
      </c>
      <c r="D39">
        <v>2</v>
      </c>
      <c r="E39">
        <v>1</v>
      </c>
      <c r="F39">
        <v>2</v>
      </c>
      <c r="G39" s="7">
        <f t="shared" si="0"/>
        <v>0</v>
      </c>
      <c r="H39" s="7">
        <f>(C39*0.4)+C39</f>
        <v>0</v>
      </c>
      <c r="I39" s="7"/>
      <c r="J39" s="7"/>
      <c r="K39" s="25" t="s">
        <v>29</v>
      </c>
      <c r="L39" s="25" t="s">
        <v>13</v>
      </c>
      <c r="N39" s="25">
        <v>151</v>
      </c>
      <c r="O39" s="25">
        <v>107</v>
      </c>
      <c r="P39" s="25">
        <v>246</v>
      </c>
      <c r="S39" t="s">
        <v>29</v>
      </c>
      <c r="T39" t="s">
        <v>13</v>
      </c>
      <c r="U39" s="1" t="e">
        <f t="shared" si="5"/>
        <v>#DIV/0!</v>
      </c>
      <c r="V39" s="1">
        <f t="shared" si="2"/>
        <v>75.5</v>
      </c>
      <c r="W39" s="1">
        <f t="shared" si="3"/>
        <v>107</v>
      </c>
      <c r="X39" s="1">
        <f t="shared" si="4"/>
        <v>123</v>
      </c>
    </row>
    <row r="40" spans="1:25" x14ac:dyDescent="0.5">
      <c r="A40" t="s">
        <v>29</v>
      </c>
      <c r="B40" t="s">
        <v>14</v>
      </c>
      <c r="C40">
        <v>1</v>
      </c>
      <c r="D40">
        <v>4</v>
      </c>
      <c r="E40">
        <v>4</v>
      </c>
      <c r="F40">
        <v>5</v>
      </c>
      <c r="G40" s="7">
        <f t="shared" si="0"/>
        <v>1.25</v>
      </c>
      <c r="K40" s="25" t="s">
        <v>29</v>
      </c>
      <c r="L40" s="25" t="s">
        <v>14</v>
      </c>
      <c r="M40" s="25">
        <v>25</v>
      </c>
      <c r="N40" s="25">
        <v>369</v>
      </c>
      <c r="O40" s="25">
        <v>431</v>
      </c>
      <c r="P40" s="25">
        <v>502</v>
      </c>
      <c r="S40" t="s">
        <v>29</v>
      </c>
      <c r="T40" t="s">
        <v>14</v>
      </c>
      <c r="U40" s="1">
        <f t="shared" si="5"/>
        <v>25</v>
      </c>
      <c r="V40" s="1">
        <f t="shared" si="2"/>
        <v>92.25</v>
      </c>
      <c r="W40" s="1">
        <f t="shared" si="3"/>
        <v>107.75</v>
      </c>
      <c r="X40" s="1">
        <f t="shared" si="4"/>
        <v>100.4</v>
      </c>
    </row>
    <row r="41" spans="1:25" x14ac:dyDescent="0.5">
      <c r="A41" t="s">
        <v>29</v>
      </c>
      <c r="B41" t="s">
        <v>15</v>
      </c>
      <c r="C41">
        <v>1</v>
      </c>
      <c r="D41">
        <v>3</v>
      </c>
      <c r="F41">
        <v>2</v>
      </c>
      <c r="G41" s="7">
        <f t="shared" si="0"/>
        <v>1.25</v>
      </c>
      <c r="K41" s="25" t="s">
        <v>29</v>
      </c>
      <c r="L41" s="25" t="s">
        <v>15</v>
      </c>
      <c r="M41" s="25">
        <v>87</v>
      </c>
      <c r="N41" s="25">
        <v>154</v>
      </c>
      <c r="P41" s="25">
        <v>210</v>
      </c>
      <c r="S41" t="s">
        <v>29</v>
      </c>
      <c r="T41" t="s">
        <v>15</v>
      </c>
      <c r="U41" s="1">
        <f t="shared" si="5"/>
        <v>87</v>
      </c>
      <c r="V41" s="1">
        <f t="shared" si="2"/>
        <v>51.333333333333336</v>
      </c>
      <c r="W41" s="1" t="e">
        <f t="shared" si="3"/>
        <v>#DIV/0!</v>
      </c>
      <c r="X41" s="1">
        <f t="shared" si="4"/>
        <v>105</v>
      </c>
    </row>
    <row r="42" spans="1:25" x14ac:dyDescent="0.5">
      <c r="A42" t="s">
        <v>30</v>
      </c>
      <c r="B42" t="s">
        <v>10</v>
      </c>
      <c r="C42">
        <v>5</v>
      </c>
      <c r="D42">
        <v>13</v>
      </c>
      <c r="E42">
        <v>4</v>
      </c>
      <c r="F42">
        <v>6</v>
      </c>
      <c r="G42" s="7">
        <f t="shared" si="0"/>
        <v>6.25</v>
      </c>
      <c r="K42" s="25" t="s">
        <v>30</v>
      </c>
      <c r="L42" s="25" t="s">
        <v>10</v>
      </c>
      <c r="M42" s="25">
        <v>443</v>
      </c>
      <c r="N42" s="26">
        <v>1536</v>
      </c>
      <c r="O42" s="25">
        <v>516</v>
      </c>
      <c r="P42" s="25">
        <v>692</v>
      </c>
      <c r="S42" t="s">
        <v>30</v>
      </c>
      <c r="T42" t="s">
        <v>10</v>
      </c>
      <c r="U42" s="1">
        <f t="shared" si="5"/>
        <v>88.6</v>
      </c>
      <c r="V42" s="1">
        <f t="shared" si="2"/>
        <v>118.15384615384616</v>
      </c>
      <c r="W42" s="1">
        <f t="shared" si="3"/>
        <v>129</v>
      </c>
      <c r="X42" s="1">
        <f t="shared" si="4"/>
        <v>115.33333333333333</v>
      </c>
      <c r="Y42" s="31">
        <v>67</v>
      </c>
    </row>
    <row r="43" spans="1:25" x14ac:dyDescent="0.5">
      <c r="A43" t="s">
        <v>30</v>
      </c>
      <c r="B43" t="s">
        <v>11</v>
      </c>
      <c r="C43">
        <v>2</v>
      </c>
      <c r="F43">
        <v>1</v>
      </c>
      <c r="G43" s="7">
        <f t="shared" si="0"/>
        <v>2.5</v>
      </c>
      <c r="H43" s="7">
        <f>(C43*0.4)+C43</f>
        <v>2.8</v>
      </c>
      <c r="I43" s="7"/>
      <c r="J43" s="7"/>
      <c r="K43" s="25" t="s">
        <v>30</v>
      </c>
      <c r="L43" s="25" t="s">
        <v>11</v>
      </c>
      <c r="M43" s="25">
        <v>153</v>
      </c>
      <c r="P43" s="25">
        <v>81</v>
      </c>
      <c r="S43" t="s">
        <v>30</v>
      </c>
      <c r="T43" t="s">
        <v>11</v>
      </c>
      <c r="U43" s="1">
        <f t="shared" si="5"/>
        <v>76.5</v>
      </c>
      <c r="V43" s="1" t="e">
        <f t="shared" si="2"/>
        <v>#DIV/0!</v>
      </c>
      <c r="W43" s="1" t="e">
        <f t="shared" si="3"/>
        <v>#DIV/0!</v>
      </c>
      <c r="X43" s="1">
        <f t="shared" si="4"/>
        <v>81</v>
      </c>
    </row>
    <row r="44" spans="1:25" x14ac:dyDescent="0.5">
      <c r="A44" t="s">
        <v>30</v>
      </c>
      <c r="B44" t="s">
        <v>12</v>
      </c>
      <c r="C44">
        <v>7</v>
      </c>
      <c r="D44">
        <v>3</v>
      </c>
      <c r="F44">
        <v>3</v>
      </c>
      <c r="G44" s="7">
        <f t="shared" si="0"/>
        <v>8.75</v>
      </c>
      <c r="K44" s="25" t="s">
        <v>30</v>
      </c>
      <c r="L44" s="25" t="s">
        <v>12</v>
      </c>
      <c r="M44" s="25">
        <v>884</v>
      </c>
      <c r="N44" s="25">
        <v>527</v>
      </c>
      <c r="P44" s="25">
        <v>308</v>
      </c>
      <c r="S44" t="s">
        <v>30</v>
      </c>
      <c r="T44" t="s">
        <v>12</v>
      </c>
      <c r="U44" s="1">
        <f t="shared" si="5"/>
        <v>126.28571428571429</v>
      </c>
      <c r="V44" s="1">
        <f t="shared" si="2"/>
        <v>175.66666666666666</v>
      </c>
      <c r="W44" s="1" t="e">
        <f t="shared" si="3"/>
        <v>#DIV/0!</v>
      </c>
      <c r="X44" s="1">
        <f t="shared" si="4"/>
        <v>102.66666666666667</v>
      </c>
      <c r="Y44" s="31">
        <v>67</v>
      </c>
    </row>
    <row r="45" spans="1:25" x14ac:dyDescent="0.5">
      <c r="A45" t="s">
        <v>30</v>
      </c>
      <c r="B45" t="s">
        <v>13</v>
      </c>
      <c r="C45">
        <v>1</v>
      </c>
      <c r="D45">
        <v>2</v>
      </c>
      <c r="G45" s="7">
        <f t="shared" si="0"/>
        <v>1.25</v>
      </c>
      <c r="H45" s="7">
        <f>(C45*0.4)+C45</f>
        <v>1.4</v>
      </c>
      <c r="I45" s="7"/>
      <c r="J45" s="7"/>
      <c r="K45" s="25" t="s">
        <v>30</v>
      </c>
      <c r="L45" s="25" t="s">
        <v>13</v>
      </c>
      <c r="M45" s="25">
        <v>81</v>
      </c>
      <c r="N45" s="25">
        <v>159</v>
      </c>
      <c r="S45" t="s">
        <v>30</v>
      </c>
      <c r="T45" t="s">
        <v>13</v>
      </c>
      <c r="U45" s="1">
        <f t="shared" si="5"/>
        <v>81</v>
      </c>
      <c r="V45" s="1">
        <f t="shared" si="2"/>
        <v>79.5</v>
      </c>
      <c r="W45" s="1" t="e">
        <f t="shared" si="3"/>
        <v>#DIV/0!</v>
      </c>
      <c r="X45" s="1" t="e">
        <f t="shared" si="4"/>
        <v>#DIV/0!</v>
      </c>
    </row>
    <row r="46" spans="1:25" x14ac:dyDescent="0.5">
      <c r="A46" t="s">
        <v>30</v>
      </c>
      <c r="B46" t="s">
        <v>14</v>
      </c>
      <c r="C46">
        <v>11</v>
      </c>
      <c r="D46">
        <v>6</v>
      </c>
      <c r="E46">
        <v>1</v>
      </c>
      <c r="F46">
        <v>16</v>
      </c>
      <c r="G46" s="7">
        <f t="shared" si="0"/>
        <v>13.75</v>
      </c>
      <c r="K46" s="25" t="s">
        <v>30</v>
      </c>
      <c r="L46" s="25" t="s">
        <v>14</v>
      </c>
      <c r="M46" s="26">
        <v>1102</v>
      </c>
      <c r="N46" s="25">
        <v>581</v>
      </c>
      <c r="O46" s="25">
        <v>107</v>
      </c>
      <c r="P46" s="25">
        <v>576</v>
      </c>
      <c r="S46" t="s">
        <v>30</v>
      </c>
      <c r="T46" t="s">
        <v>14</v>
      </c>
      <c r="U46" s="1">
        <f t="shared" si="5"/>
        <v>100.18181818181819</v>
      </c>
      <c r="V46" s="1">
        <f t="shared" si="2"/>
        <v>96.833333333333329</v>
      </c>
      <c r="W46" s="1">
        <f t="shared" si="3"/>
        <v>107</v>
      </c>
      <c r="X46" s="1">
        <f t="shared" si="4"/>
        <v>36</v>
      </c>
    </row>
    <row r="47" spans="1:25" x14ac:dyDescent="0.5">
      <c r="A47" t="s">
        <v>30</v>
      </c>
      <c r="B47" t="s">
        <v>15</v>
      </c>
      <c r="C47">
        <v>8</v>
      </c>
      <c r="D47">
        <v>3</v>
      </c>
      <c r="E47">
        <v>3</v>
      </c>
      <c r="F47">
        <v>1</v>
      </c>
      <c r="G47" s="7">
        <f t="shared" si="0"/>
        <v>10</v>
      </c>
      <c r="K47" s="25" t="s">
        <v>30</v>
      </c>
      <c r="L47" s="25" t="s">
        <v>15</v>
      </c>
      <c r="M47" s="25">
        <v>821</v>
      </c>
      <c r="N47" s="25">
        <v>214</v>
      </c>
      <c r="O47" s="25">
        <v>248</v>
      </c>
      <c r="P47" s="25">
        <v>12</v>
      </c>
      <c r="S47" t="s">
        <v>30</v>
      </c>
      <c r="T47" t="s">
        <v>15</v>
      </c>
      <c r="U47" s="1">
        <f t="shared" si="5"/>
        <v>102.625</v>
      </c>
      <c r="V47" s="1">
        <f t="shared" si="2"/>
        <v>71.333333333333329</v>
      </c>
      <c r="W47" s="1">
        <f t="shared" si="3"/>
        <v>82.666666666666671</v>
      </c>
      <c r="X47" s="1">
        <f t="shared" si="4"/>
        <v>12</v>
      </c>
    </row>
    <row r="48" spans="1:25" x14ac:dyDescent="0.5">
      <c r="A48" t="s">
        <v>31</v>
      </c>
      <c r="B48" t="s">
        <v>10</v>
      </c>
      <c r="C48">
        <v>245</v>
      </c>
      <c r="D48">
        <v>199</v>
      </c>
      <c r="E48">
        <v>237</v>
      </c>
      <c r="F48">
        <v>233</v>
      </c>
      <c r="G48" s="7">
        <f>(C48*0.25)+C48</f>
        <v>306.25</v>
      </c>
      <c r="K48" s="25" t="s">
        <v>31</v>
      </c>
      <c r="L48" s="25" t="s">
        <v>10</v>
      </c>
      <c r="M48" s="26">
        <v>22320</v>
      </c>
      <c r="N48" s="26">
        <v>18454</v>
      </c>
      <c r="O48" s="26">
        <v>21414</v>
      </c>
      <c r="P48" s="26">
        <v>20699</v>
      </c>
      <c r="S48" t="s">
        <v>31</v>
      </c>
      <c r="T48" t="s">
        <v>10</v>
      </c>
      <c r="U48" s="1">
        <f t="shared" si="5"/>
        <v>91.102040816326536</v>
      </c>
      <c r="V48" s="1">
        <f t="shared" si="2"/>
        <v>92.733668341708537</v>
      </c>
      <c r="W48" s="1">
        <f t="shared" si="3"/>
        <v>90.35443037974683</v>
      </c>
      <c r="X48" s="1">
        <f t="shared" si="4"/>
        <v>88.836909871244629</v>
      </c>
      <c r="Y48" s="31">
        <v>67</v>
      </c>
    </row>
    <row r="49" spans="1:25" x14ac:dyDescent="0.5">
      <c r="A49" t="s">
        <v>31</v>
      </c>
      <c r="B49" t="s">
        <v>11</v>
      </c>
      <c r="C49">
        <v>46</v>
      </c>
      <c r="D49">
        <v>38</v>
      </c>
      <c r="E49">
        <v>47</v>
      </c>
      <c r="F49">
        <v>53</v>
      </c>
      <c r="G49" s="7">
        <f t="shared" si="0"/>
        <v>57.5</v>
      </c>
      <c r="H49" s="7">
        <f>(C49*0.4)+C49</f>
        <v>64.400000000000006</v>
      </c>
      <c r="I49" s="7"/>
      <c r="J49" s="7"/>
      <c r="K49" s="25" t="s">
        <v>31</v>
      </c>
      <c r="L49" s="25" t="s">
        <v>11</v>
      </c>
      <c r="M49" s="26">
        <v>3755</v>
      </c>
      <c r="N49" s="26">
        <v>3269</v>
      </c>
      <c r="O49" s="26">
        <v>4014</v>
      </c>
      <c r="P49" s="26">
        <v>4328</v>
      </c>
      <c r="S49" t="s">
        <v>31</v>
      </c>
      <c r="T49" t="s">
        <v>11</v>
      </c>
      <c r="U49" s="1">
        <f t="shared" si="5"/>
        <v>81.630434782608702</v>
      </c>
      <c r="V49" s="1">
        <f t="shared" si="2"/>
        <v>86.026315789473685</v>
      </c>
      <c r="W49" s="1">
        <f t="shared" si="3"/>
        <v>85.40425531914893</v>
      </c>
      <c r="X49" s="1">
        <f t="shared" si="4"/>
        <v>81.660377358490564</v>
      </c>
    </row>
    <row r="50" spans="1:25" x14ac:dyDescent="0.5">
      <c r="A50" t="s">
        <v>31</v>
      </c>
      <c r="B50" t="s">
        <v>12</v>
      </c>
      <c r="C50">
        <v>90</v>
      </c>
      <c r="D50">
        <v>81</v>
      </c>
      <c r="E50">
        <v>65</v>
      </c>
      <c r="F50">
        <v>52</v>
      </c>
      <c r="G50" s="7">
        <f t="shared" si="0"/>
        <v>112.5</v>
      </c>
      <c r="K50" s="25" t="s">
        <v>31</v>
      </c>
      <c r="L50" s="25" t="s">
        <v>12</v>
      </c>
      <c r="M50" s="26">
        <v>8483</v>
      </c>
      <c r="N50" s="26">
        <v>7575</v>
      </c>
      <c r="O50" s="26">
        <v>5750</v>
      </c>
      <c r="P50" s="26">
        <v>5464</v>
      </c>
      <c r="S50" t="s">
        <v>31</v>
      </c>
      <c r="T50" t="s">
        <v>12</v>
      </c>
      <c r="U50" s="1">
        <f t="shared" si="5"/>
        <v>94.25555555555556</v>
      </c>
      <c r="V50" s="1">
        <f t="shared" si="2"/>
        <v>93.518518518518519</v>
      </c>
      <c r="W50" s="1">
        <f t="shared" si="3"/>
        <v>88.461538461538467</v>
      </c>
      <c r="X50" s="1">
        <f t="shared" si="4"/>
        <v>105.07692307692308</v>
      </c>
      <c r="Y50" s="31">
        <v>67</v>
      </c>
    </row>
    <row r="51" spans="1:25" x14ac:dyDescent="0.5">
      <c r="A51" t="s">
        <v>31</v>
      </c>
      <c r="B51" t="s">
        <v>13</v>
      </c>
      <c r="C51">
        <v>52</v>
      </c>
      <c r="D51">
        <v>75</v>
      </c>
      <c r="E51">
        <v>63</v>
      </c>
      <c r="F51">
        <v>74</v>
      </c>
      <c r="G51" s="7">
        <f t="shared" si="0"/>
        <v>65</v>
      </c>
      <c r="H51" s="7">
        <f>(C51*0.4)+C51</f>
        <v>72.8</v>
      </c>
      <c r="I51" s="7"/>
      <c r="J51" s="7"/>
      <c r="K51" s="25" t="s">
        <v>31</v>
      </c>
      <c r="L51" s="25" t="s">
        <v>13</v>
      </c>
      <c r="M51" s="26">
        <v>4920</v>
      </c>
      <c r="N51" s="26">
        <v>6756</v>
      </c>
      <c r="O51" s="26">
        <v>5943</v>
      </c>
      <c r="P51" s="26">
        <v>7103</v>
      </c>
      <c r="S51" t="s">
        <v>31</v>
      </c>
      <c r="T51" t="s">
        <v>13</v>
      </c>
      <c r="U51" s="1">
        <f t="shared" si="5"/>
        <v>94.615384615384613</v>
      </c>
      <c r="V51" s="1">
        <f t="shared" si="2"/>
        <v>90.08</v>
      </c>
      <c r="W51" s="1">
        <f t="shared" si="3"/>
        <v>94.333333333333329</v>
      </c>
      <c r="X51" s="1">
        <f t="shared" si="4"/>
        <v>95.986486486486484</v>
      </c>
    </row>
    <row r="52" spans="1:25" x14ac:dyDescent="0.5">
      <c r="A52" t="s">
        <v>31</v>
      </c>
      <c r="B52" t="s">
        <v>14</v>
      </c>
      <c r="C52">
        <v>233</v>
      </c>
      <c r="D52">
        <v>277</v>
      </c>
      <c r="E52">
        <v>253</v>
      </c>
      <c r="F52">
        <v>247</v>
      </c>
      <c r="G52" s="7">
        <f t="shared" si="0"/>
        <v>291.25</v>
      </c>
      <c r="K52" s="25" t="s">
        <v>31</v>
      </c>
      <c r="L52" s="25" t="s">
        <v>14</v>
      </c>
      <c r="M52" s="26">
        <v>18766</v>
      </c>
      <c r="N52" s="26">
        <v>21274</v>
      </c>
      <c r="O52" s="26">
        <v>18926</v>
      </c>
      <c r="P52" s="26">
        <v>19480</v>
      </c>
      <c r="S52" t="s">
        <v>31</v>
      </c>
      <c r="T52" t="s">
        <v>14</v>
      </c>
      <c r="U52" s="1">
        <f t="shared" si="5"/>
        <v>80.540772532188839</v>
      </c>
      <c r="V52" s="1">
        <f t="shared" si="2"/>
        <v>76.801444043321297</v>
      </c>
      <c r="W52" s="1">
        <f t="shared" si="3"/>
        <v>74.806324110671937</v>
      </c>
      <c r="X52" s="1">
        <f t="shared" si="4"/>
        <v>78.866396761133601</v>
      </c>
    </row>
    <row r="53" spans="1:25" x14ac:dyDescent="0.5">
      <c r="A53" t="s">
        <v>31</v>
      </c>
      <c r="B53" t="s">
        <v>15</v>
      </c>
      <c r="C53">
        <v>138</v>
      </c>
      <c r="D53">
        <v>192</v>
      </c>
      <c r="E53">
        <v>74</v>
      </c>
      <c r="F53">
        <v>44</v>
      </c>
      <c r="G53" s="7">
        <f t="shared" si="0"/>
        <v>172.5</v>
      </c>
      <c r="K53" s="25" t="s">
        <v>31</v>
      </c>
      <c r="L53" s="25" t="s">
        <v>15</v>
      </c>
      <c r="M53" s="26">
        <v>6951</v>
      </c>
      <c r="N53" s="26">
        <v>11301</v>
      </c>
      <c r="O53" s="26">
        <v>4354</v>
      </c>
      <c r="P53" s="26">
        <v>3709</v>
      </c>
      <c r="S53" t="s">
        <v>31</v>
      </c>
      <c r="T53" t="s">
        <v>15</v>
      </c>
      <c r="U53" s="1">
        <f t="shared" si="5"/>
        <v>50.369565217391305</v>
      </c>
      <c r="V53" s="1">
        <f t="shared" si="2"/>
        <v>58.859375</v>
      </c>
      <c r="W53" s="1">
        <f t="shared" si="3"/>
        <v>58.837837837837839</v>
      </c>
      <c r="X53" s="1">
        <f t="shared" si="4"/>
        <v>84.295454545454547</v>
      </c>
    </row>
    <row r="54" spans="1:25" x14ac:dyDescent="0.5">
      <c r="A54" t="s">
        <v>4</v>
      </c>
      <c r="B54" t="s">
        <v>5</v>
      </c>
      <c r="C54" s="1">
        <v>2506</v>
      </c>
      <c r="D54" s="1">
        <v>2937</v>
      </c>
      <c r="E54" s="1">
        <v>2654</v>
      </c>
      <c r="F54" s="1">
        <v>2667</v>
      </c>
      <c r="G54" s="7">
        <f t="shared" si="0"/>
        <v>3132.5</v>
      </c>
      <c r="K54" s="25" t="s">
        <v>4</v>
      </c>
      <c r="L54" s="25" t="s">
        <v>5</v>
      </c>
      <c r="M54" s="26">
        <v>220037</v>
      </c>
      <c r="N54" s="26">
        <v>257665</v>
      </c>
      <c r="O54" s="26">
        <v>232154</v>
      </c>
      <c r="P54" s="26">
        <v>231949</v>
      </c>
      <c r="S54" t="s">
        <v>4</v>
      </c>
      <c r="T54" t="s">
        <v>5</v>
      </c>
      <c r="U54" s="1">
        <f t="shared" si="5"/>
        <v>87.804070231444527</v>
      </c>
      <c r="V54" s="1">
        <f t="shared" si="2"/>
        <v>87.73067756213824</v>
      </c>
      <c r="W54" s="1">
        <f t="shared" si="3"/>
        <v>87.473247927656374</v>
      </c>
      <c r="X54" s="1">
        <f t="shared" si="4"/>
        <v>86.970003749531315</v>
      </c>
    </row>
    <row r="55" spans="1:25" x14ac:dyDescent="0.5">
      <c r="G55" s="7"/>
    </row>
  </sheetData>
  <autoFilter ref="A2:AB54"/>
  <mergeCells count="1">
    <mergeCell ref="Y1:AA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selection activeCell="Q24" sqref="Q24"/>
    </sheetView>
  </sheetViews>
  <sheetFormatPr defaultRowHeight="14.35" x14ac:dyDescent="0.5"/>
  <cols>
    <col min="1" max="1" width="16.87890625" customWidth="1"/>
  </cols>
  <sheetData>
    <row r="1" spans="1:14" x14ac:dyDescent="0.5">
      <c r="C1" t="s">
        <v>0</v>
      </c>
      <c r="D1" t="s">
        <v>0</v>
      </c>
      <c r="E1" t="s">
        <v>0</v>
      </c>
      <c r="F1" t="s">
        <v>1</v>
      </c>
      <c r="G1" t="s">
        <v>1</v>
      </c>
      <c r="H1" t="s">
        <v>1</v>
      </c>
      <c r="I1" t="s">
        <v>2</v>
      </c>
      <c r="J1" t="s">
        <v>2</v>
      </c>
      <c r="K1" t="s">
        <v>2</v>
      </c>
      <c r="L1" t="s">
        <v>3</v>
      </c>
      <c r="M1" t="s">
        <v>3</v>
      </c>
      <c r="N1" t="s">
        <v>3</v>
      </c>
    </row>
    <row r="4" spans="1:14" x14ac:dyDescent="0.5">
      <c r="A4" t="s">
        <v>6</v>
      </c>
      <c r="B4" t="s">
        <v>7</v>
      </c>
      <c r="C4" t="s">
        <v>8</v>
      </c>
      <c r="D4" t="s">
        <v>22</v>
      </c>
      <c r="E4" t="s">
        <v>9</v>
      </c>
      <c r="F4" t="s">
        <v>8</v>
      </c>
      <c r="G4" t="s">
        <v>22</v>
      </c>
      <c r="H4" t="s">
        <v>9</v>
      </c>
      <c r="I4" t="s">
        <v>8</v>
      </c>
      <c r="J4" t="s">
        <v>22</v>
      </c>
      <c r="K4" t="s">
        <v>9</v>
      </c>
      <c r="L4" t="s">
        <v>8</v>
      </c>
      <c r="M4" t="s">
        <v>22</v>
      </c>
      <c r="N4" t="s">
        <v>9</v>
      </c>
    </row>
    <row r="5" spans="1:14" x14ac:dyDescent="0.5">
      <c r="A5" t="s">
        <v>23</v>
      </c>
      <c r="B5" t="s">
        <v>10</v>
      </c>
      <c r="C5">
        <v>88</v>
      </c>
      <c r="D5">
        <v>6.03</v>
      </c>
      <c r="E5" s="1">
        <v>8845</v>
      </c>
      <c r="F5">
        <v>111</v>
      </c>
      <c r="G5">
        <v>6.25</v>
      </c>
      <c r="H5" s="1">
        <v>11253</v>
      </c>
      <c r="I5">
        <v>110</v>
      </c>
      <c r="J5">
        <v>5.42</v>
      </c>
      <c r="K5" s="1">
        <v>10727</v>
      </c>
      <c r="L5">
        <v>101</v>
      </c>
      <c r="M5">
        <v>5.57</v>
      </c>
      <c r="N5" s="1">
        <v>9027</v>
      </c>
    </row>
    <row r="6" spans="1:14" x14ac:dyDescent="0.5">
      <c r="A6" t="s">
        <v>23</v>
      </c>
      <c r="B6" t="s">
        <v>11</v>
      </c>
      <c r="C6">
        <v>23</v>
      </c>
      <c r="D6">
        <v>5.82</v>
      </c>
      <c r="E6" s="1">
        <v>2262</v>
      </c>
      <c r="F6">
        <v>17</v>
      </c>
      <c r="G6">
        <v>6.75</v>
      </c>
      <c r="H6" s="1">
        <v>1580</v>
      </c>
      <c r="I6">
        <v>24</v>
      </c>
      <c r="J6">
        <v>5.56</v>
      </c>
      <c r="K6" s="1">
        <v>2202</v>
      </c>
      <c r="L6">
        <v>28</v>
      </c>
      <c r="M6">
        <v>5.74</v>
      </c>
      <c r="N6" s="1">
        <v>2555</v>
      </c>
    </row>
    <row r="7" spans="1:14" x14ac:dyDescent="0.5">
      <c r="A7" t="s">
        <v>23</v>
      </c>
      <c r="B7" t="s">
        <v>12</v>
      </c>
      <c r="C7">
        <v>27</v>
      </c>
      <c r="D7">
        <v>6.23</v>
      </c>
      <c r="E7" s="1">
        <v>2487</v>
      </c>
      <c r="F7">
        <v>22</v>
      </c>
      <c r="G7">
        <v>4.76</v>
      </c>
      <c r="H7" s="1">
        <v>1777</v>
      </c>
      <c r="I7">
        <v>12</v>
      </c>
      <c r="J7">
        <v>6.11</v>
      </c>
      <c r="K7" s="1">
        <v>1197</v>
      </c>
      <c r="L7">
        <v>16</v>
      </c>
      <c r="M7">
        <v>4.3899999999999997</v>
      </c>
      <c r="N7" s="1">
        <v>1479</v>
      </c>
    </row>
    <row r="8" spans="1:14" x14ac:dyDescent="0.5">
      <c r="A8" t="s">
        <v>23</v>
      </c>
      <c r="B8" t="s">
        <v>13</v>
      </c>
      <c r="C8">
        <v>17</v>
      </c>
      <c r="D8">
        <v>8.58</v>
      </c>
      <c r="E8" s="1">
        <v>2142</v>
      </c>
      <c r="F8">
        <v>23</v>
      </c>
      <c r="G8">
        <v>6.22</v>
      </c>
      <c r="H8" s="1">
        <v>2542</v>
      </c>
      <c r="I8">
        <v>29</v>
      </c>
      <c r="J8">
        <v>4.53</v>
      </c>
      <c r="K8" s="1">
        <v>2857</v>
      </c>
      <c r="L8">
        <v>25</v>
      </c>
      <c r="M8">
        <v>4.49</v>
      </c>
      <c r="N8" s="1">
        <v>2315</v>
      </c>
    </row>
    <row r="9" spans="1:14" x14ac:dyDescent="0.5">
      <c r="A9" t="s">
        <v>23</v>
      </c>
      <c r="B9" t="s">
        <v>14</v>
      </c>
      <c r="C9">
        <v>70</v>
      </c>
      <c r="D9">
        <v>6.45</v>
      </c>
      <c r="E9" s="1">
        <v>6779</v>
      </c>
      <c r="F9">
        <v>111</v>
      </c>
      <c r="G9">
        <v>6.65</v>
      </c>
      <c r="H9" s="1">
        <v>9577</v>
      </c>
      <c r="I9">
        <v>92</v>
      </c>
      <c r="J9">
        <v>5.92</v>
      </c>
      <c r="K9" s="1">
        <v>8733</v>
      </c>
      <c r="L9">
        <v>75</v>
      </c>
      <c r="M9">
        <v>5.6</v>
      </c>
      <c r="N9" s="1">
        <v>6379</v>
      </c>
    </row>
    <row r="10" spans="1:14" x14ac:dyDescent="0.5">
      <c r="A10" t="s">
        <v>23</v>
      </c>
      <c r="B10" t="s">
        <v>15</v>
      </c>
      <c r="C10">
        <v>44</v>
      </c>
      <c r="D10">
        <v>6.95</v>
      </c>
      <c r="E10" s="1">
        <v>2448</v>
      </c>
      <c r="F10">
        <v>33</v>
      </c>
      <c r="G10">
        <v>5.04</v>
      </c>
      <c r="H10" s="1">
        <v>2141</v>
      </c>
      <c r="I10">
        <v>24</v>
      </c>
      <c r="J10">
        <v>8.17</v>
      </c>
      <c r="K10" s="1">
        <v>1747</v>
      </c>
      <c r="L10">
        <v>11</v>
      </c>
      <c r="M10">
        <v>4.7300000000000004</v>
      </c>
      <c r="N10">
        <v>540</v>
      </c>
    </row>
    <row r="11" spans="1:14" x14ac:dyDescent="0.5">
      <c r="A11" t="s">
        <v>24</v>
      </c>
      <c r="B11" t="s">
        <v>10</v>
      </c>
      <c r="C11">
        <v>1</v>
      </c>
      <c r="D11">
        <v>4</v>
      </c>
      <c r="E11">
        <v>79</v>
      </c>
      <c r="L11">
        <v>1</v>
      </c>
      <c r="M11">
        <v>4.58</v>
      </c>
      <c r="N11">
        <v>101</v>
      </c>
    </row>
    <row r="12" spans="1:14" x14ac:dyDescent="0.5">
      <c r="A12" t="s">
        <v>24</v>
      </c>
      <c r="B12" t="s">
        <v>13</v>
      </c>
      <c r="C12">
        <v>2</v>
      </c>
      <c r="D12">
        <v>4</v>
      </c>
      <c r="E12">
        <v>158</v>
      </c>
    </row>
    <row r="13" spans="1:14" x14ac:dyDescent="0.5">
      <c r="A13" t="s">
        <v>24</v>
      </c>
      <c r="B13" t="s">
        <v>14</v>
      </c>
      <c r="C13">
        <v>3</v>
      </c>
      <c r="D13">
        <v>3.89</v>
      </c>
      <c r="E13">
        <v>206</v>
      </c>
      <c r="L13">
        <v>1</v>
      </c>
      <c r="M13">
        <v>0.33</v>
      </c>
      <c r="N13">
        <v>25</v>
      </c>
    </row>
    <row r="14" spans="1:14" x14ac:dyDescent="0.5">
      <c r="A14" t="s">
        <v>25</v>
      </c>
      <c r="B14" t="s">
        <v>10</v>
      </c>
      <c r="C14">
        <v>18</v>
      </c>
      <c r="D14">
        <v>5.19</v>
      </c>
      <c r="E14" s="1">
        <v>1708</v>
      </c>
      <c r="F14">
        <v>36</v>
      </c>
      <c r="G14">
        <v>4.3600000000000003</v>
      </c>
      <c r="H14" s="1">
        <v>3417</v>
      </c>
      <c r="I14">
        <v>43</v>
      </c>
      <c r="J14">
        <v>5.8</v>
      </c>
      <c r="K14" s="1">
        <v>4089</v>
      </c>
      <c r="L14">
        <v>53</v>
      </c>
      <c r="M14">
        <v>4.8600000000000003</v>
      </c>
      <c r="N14" s="1">
        <v>4554</v>
      </c>
    </row>
    <row r="15" spans="1:14" x14ac:dyDescent="0.5">
      <c r="A15" t="s">
        <v>25</v>
      </c>
      <c r="B15" t="s">
        <v>11</v>
      </c>
      <c r="C15">
        <v>3</v>
      </c>
      <c r="D15">
        <v>4.8099999999999996</v>
      </c>
      <c r="E15">
        <v>335</v>
      </c>
      <c r="F15">
        <v>2</v>
      </c>
      <c r="G15">
        <v>5.67</v>
      </c>
      <c r="H15">
        <v>239</v>
      </c>
      <c r="I15">
        <v>1</v>
      </c>
      <c r="J15">
        <v>3.33</v>
      </c>
      <c r="K15">
        <v>95</v>
      </c>
      <c r="L15">
        <v>11</v>
      </c>
      <c r="M15">
        <v>3.39</v>
      </c>
      <c r="N15">
        <v>926</v>
      </c>
    </row>
    <row r="16" spans="1:14" x14ac:dyDescent="0.5">
      <c r="A16" t="s">
        <v>25</v>
      </c>
      <c r="B16" t="s">
        <v>12</v>
      </c>
      <c r="C16">
        <v>14</v>
      </c>
      <c r="D16">
        <v>3.85</v>
      </c>
      <c r="E16" s="1">
        <v>1130</v>
      </c>
      <c r="F16">
        <v>9</v>
      </c>
      <c r="G16">
        <v>3.82</v>
      </c>
      <c r="H16">
        <v>667</v>
      </c>
      <c r="I16">
        <v>13</v>
      </c>
      <c r="J16">
        <v>4.74</v>
      </c>
      <c r="K16">
        <v>980</v>
      </c>
      <c r="L16">
        <v>9</v>
      </c>
      <c r="M16">
        <v>4.66</v>
      </c>
      <c r="N16">
        <v>693</v>
      </c>
    </row>
    <row r="17" spans="1:14" x14ac:dyDescent="0.5">
      <c r="A17" t="s">
        <v>25</v>
      </c>
      <c r="B17" t="s">
        <v>13</v>
      </c>
      <c r="C17">
        <v>6</v>
      </c>
      <c r="D17">
        <v>4.63</v>
      </c>
      <c r="E17">
        <v>701</v>
      </c>
      <c r="F17">
        <v>11</v>
      </c>
      <c r="G17">
        <v>3.6</v>
      </c>
      <c r="H17">
        <v>929</v>
      </c>
      <c r="I17">
        <v>8</v>
      </c>
      <c r="J17">
        <v>4.0199999999999996</v>
      </c>
      <c r="K17">
        <v>748</v>
      </c>
      <c r="L17">
        <v>19</v>
      </c>
      <c r="M17">
        <v>3.78</v>
      </c>
      <c r="N17" s="1">
        <v>1728</v>
      </c>
    </row>
    <row r="18" spans="1:14" x14ac:dyDescent="0.5">
      <c r="A18" t="s">
        <v>25</v>
      </c>
      <c r="B18" t="s">
        <v>14</v>
      </c>
      <c r="C18">
        <v>23</v>
      </c>
      <c r="D18">
        <v>5.83</v>
      </c>
      <c r="E18" s="1">
        <v>2146</v>
      </c>
      <c r="F18">
        <v>39</v>
      </c>
      <c r="G18">
        <v>3.66</v>
      </c>
      <c r="H18" s="1">
        <v>2951</v>
      </c>
      <c r="I18">
        <v>43</v>
      </c>
      <c r="J18">
        <v>5.52</v>
      </c>
      <c r="K18" s="1">
        <v>3254</v>
      </c>
      <c r="L18">
        <v>39</v>
      </c>
      <c r="M18">
        <v>4.41</v>
      </c>
      <c r="N18" s="1">
        <v>3340</v>
      </c>
    </row>
    <row r="19" spans="1:14" x14ac:dyDescent="0.5">
      <c r="A19" t="s">
        <v>25</v>
      </c>
      <c r="B19" t="s">
        <v>15</v>
      </c>
      <c r="C19">
        <v>14</v>
      </c>
      <c r="D19">
        <v>5.0599999999999996</v>
      </c>
      <c r="E19">
        <v>592</v>
      </c>
      <c r="F19">
        <v>21</v>
      </c>
      <c r="G19">
        <v>8.2100000000000009</v>
      </c>
      <c r="H19" s="1">
        <v>1437</v>
      </c>
      <c r="I19">
        <v>7</v>
      </c>
      <c r="J19">
        <v>7.25</v>
      </c>
      <c r="K19">
        <v>596</v>
      </c>
      <c r="L19">
        <v>7</v>
      </c>
      <c r="M19">
        <v>3.38</v>
      </c>
      <c r="N19">
        <v>242</v>
      </c>
    </row>
    <row r="20" spans="1:14" x14ac:dyDescent="0.5">
      <c r="A20" t="s">
        <v>26</v>
      </c>
      <c r="B20" t="s">
        <v>10</v>
      </c>
      <c r="C20">
        <v>46</v>
      </c>
      <c r="D20">
        <v>4.43</v>
      </c>
      <c r="E20" s="1">
        <v>4172</v>
      </c>
      <c r="F20">
        <v>55</v>
      </c>
      <c r="G20">
        <v>5.3</v>
      </c>
      <c r="H20" s="1">
        <v>5116</v>
      </c>
      <c r="I20">
        <v>51</v>
      </c>
      <c r="J20">
        <v>4.8899999999999997</v>
      </c>
      <c r="K20" s="1">
        <v>4522</v>
      </c>
      <c r="L20">
        <v>52</v>
      </c>
      <c r="M20">
        <v>4.13</v>
      </c>
      <c r="N20" s="1">
        <v>4382</v>
      </c>
    </row>
    <row r="21" spans="1:14" x14ac:dyDescent="0.5">
      <c r="A21" t="s">
        <v>26</v>
      </c>
      <c r="B21" t="s">
        <v>11</v>
      </c>
      <c r="C21">
        <v>6</v>
      </c>
      <c r="D21">
        <v>3.75</v>
      </c>
      <c r="E21">
        <v>585</v>
      </c>
      <c r="F21">
        <v>9</v>
      </c>
      <c r="G21">
        <v>3.11</v>
      </c>
      <c r="H21">
        <v>720</v>
      </c>
      <c r="I21">
        <v>13</v>
      </c>
      <c r="J21">
        <v>2.7</v>
      </c>
      <c r="K21">
        <v>971</v>
      </c>
      <c r="L21">
        <v>10</v>
      </c>
      <c r="M21">
        <v>3.02</v>
      </c>
      <c r="N21">
        <v>811</v>
      </c>
    </row>
    <row r="22" spans="1:14" x14ac:dyDescent="0.5">
      <c r="A22" t="s">
        <v>26</v>
      </c>
      <c r="B22" t="s">
        <v>12</v>
      </c>
      <c r="C22">
        <v>23</v>
      </c>
      <c r="D22">
        <v>6.99</v>
      </c>
      <c r="E22" s="1">
        <v>2430</v>
      </c>
      <c r="F22">
        <v>15</v>
      </c>
      <c r="G22">
        <v>6.76</v>
      </c>
      <c r="H22" s="1">
        <v>1414</v>
      </c>
      <c r="I22">
        <v>11</v>
      </c>
      <c r="J22">
        <v>7.77</v>
      </c>
      <c r="K22" s="1">
        <v>1186</v>
      </c>
      <c r="L22">
        <v>12</v>
      </c>
      <c r="M22">
        <v>5.34</v>
      </c>
      <c r="N22" s="1">
        <v>1094</v>
      </c>
    </row>
    <row r="23" spans="1:14" x14ac:dyDescent="0.5">
      <c r="A23" t="s">
        <v>26</v>
      </c>
      <c r="B23" t="s">
        <v>13</v>
      </c>
      <c r="C23">
        <v>8</v>
      </c>
      <c r="D23">
        <v>4.0999999999999996</v>
      </c>
      <c r="E23">
        <v>671</v>
      </c>
      <c r="F23">
        <v>5</v>
      </c>
      <c r="G23">
        <v>6.55</v>
      </c>
      <c r="H23">
        <v>542</v>
      </c>
      <c r="I23">
        <v>16</v>
      </c>
      <c r="J23">
        <v>4.96</v>
      </c>
      <c r="K23" s="1">
        <v>1608</v>
      </c>
      <c r="L23">
        <v>17</v>
      </c>
      <c r="M23">
        <v>2.87</v>
      </c>
      <c r="N23" s="1">
        <v>1491</v>
      </c>
    </row>
    <row r="24" spans="1:14" x14ac:dyDescent="0.5">
      <c r="A24" t="s">
        <v>26</v>
      </c>
      <c r="B24" t="s">
        <v>14</v>
      </c>
      <c r="C24">
        <v>39</v>
      </c>
      <c r="D24">
        <v>5.87</v>
      </c>
      <c r="E24" s="1">
        <v>3889</v>
      </c>
      <c r="F24">
        <v>36</v>
      </c>
      <c r="G24">
        <v>4.41</v>
      </c>
      <c r="H24" s="1">
        <v>2989</v>
      </c>
      <c r="I24">
        <v>40</v>
      </c>
      <c r="J24">
        <v>4.2699999999999996</v>
      </c>
      <c r="K24" s="1">
        <v>3438</v>
      </c>
      <c r="L24">
        <v>47</v>
      </c>
      <c r="M24">
        <v>4.21</v>
      </c>
      <c r="N24" s="1">
        <v>4072</v>
      </c>
    </row>
    <row r="25" spans="1:14" x14ac:dyDescent="0.5">
      <c r="A25" t="s">
        <v>26</v>
      </c>
      <c r="B25" t="s">
        <v>15</v>
      </c>
      <c r="C25">
        <v>16</v>
      </c>
      <c r="D25">
        <v>6.82</v>
      </c>
      <c r="E25">
        <v>868</v>
      </c>
      <c r="F25">
        <v>16</v>
      </c>
      <c r="G25">
        <v>6.22</v>
      </c>
      <c r="H25">
        <v>744</v>
      </c>
      <c r="I25">
        <v>5</v>
      </c>
      <c r="J25">
        <v>8.33</v>
      </c>
      <c r="K25">
        <v>254</v>
      </c>
      <c r="L25">
        <v>4</v>
      </c>
      <c r="M25">
        <v>4.29</v>
      </c>
      <c r="N25">
        <v>298</v>
      </c>
    </row>
    <row r="26" spans="1:14" x14ac:dyDescent="0.5">
      <c r="A26" t="s">
        <v>27</v>
      </c>
      <c r="B26" t="s">
        <v>10</v>
      </c>
      <c r="C26">
        <v>168</v>
      </c>
      <c r="D26">
        <v>5.53</v>
      </c>
      <c r="E26" s="1">
        <v>17717</v>
      </c>
      <c r="F26">
        <v>224</v>
      </c>
      <c r="G26">
        <v>6.03</v>
      </c>
      <c r="H26" s="1">
        <v>22547</v>
      </c>
      <c r="I26">
        <v>226</v>
      </c>
      <c r="J26">
        <v>4.9000000000000004</v>
      </c>
      <c r="K26" s="1">
        <v>21031</v>
      </c>
      <c r="L26">
        <v>212</v>
      </c>
      <c r="M26">
        <v>4.9000000000000004</v>
      </c>
      <c r="N26" s="1">
        <v>19083</v>
      </c>
    </row>
    <row r="27" spans="1:14" x14ac:dyDescent="0.5">
      <c r="A27" t="s">
        <v>27</v>
      </c>
      <c r="B27" t="s">
        <v>11</v>
      </c>
      <c r="C27">
        <v>31</v>
      </c>
      <c r="D27">
        <v>4.67</v>
      </c>
      <c r="E27" s="1">
        <v>2872</v>
      </c>
      <c r="F27">
        <v>55</v>
      </c>
      <c r="G27">
        <v>5.04</v>
      </c>
      <c r="H27" s="1">
        <v>5274</v>
      </c>
      <c r="I27">
        <v>58</v>
      </c>
      <c r="J27">
        <v>3.69</v>
      </c>
      <c r="K27" s="1">
        <v>4734</v>
      </c>
      <c r="L27">
        <v>72</v>
      </c>
      <c r="M27">
        <v>3.7</v>
      </c>
      <c r="N27" s="1">
        <v>6012</v>
      </c>
    </row>
    <row r="28" spans="1:14" x14ac:dyDescent="0.5">
      <c r="A28" t="s">
        <v>27</v>
      </c>
      <c r="B28" t="s">
        <v>12</v>
      </c>
      <c r="C28">
        <v>37</v>
      </c>
      <c r="D28">
        <v>7.55</v>
      </c>
      <c r="E28" s="1">
        <v>4135</v>
      </c>
      <c r="F28">
        <v>29</v>
      </c>
      <c r="G28">
        <v>6.43</v>
      </c>
      <c r="H28" s="1">
        <v>3091</v>
      </c>
      <c r="I28">
        <v>30</v>
      </c>
      <c r="J28">
        <v>6.79</v>
      </c>
      <c r="K28" s="1">
        <v>3046</v>
      </c>
      <c r="L28">
        <v>32</v>
      </c>
      <c r="M28">
        <v>6.59</v>
      </c>
      <c r="N28" s="1">
        <v>3342</v>
      </c>
    </row>
    <row r="29" spans="1:14" x14ac:dyDescent="0.5">
      <c r="A29" t="s">
        <v>27</v>
      </c>
      <c r="B29" t="s">
        <v>13</v>
      </c>
      <c r="C29">
        <v>47</v>
      </c>
      <c r="D29">
        <v>5.32</v>
      </c>
      <c r="E29" s="1">
        <v>4791</v>
      </c>
      <c r="F29">
        <v>46</v>
      </c>
      <c r="G29">
        <v>4.3600000000000003</v>
      </c>
      <c r="H29" s="1">
        <v>4344</v>
      </c>
      <c r="I29">
        <v>75</v>
      </c>
      <c r="J29">
        <v>4.91</v>
      </c>
      <c r="K29" s="1">
        <v>7688</v>
      </c>
      <c r="L29">
        <v>70</v>
      </c>
      <c r="M29">
        <v>4.1399999999999997</v>
      </c>
      <c r="N29" s="1">
        <v>6655</v>
      </c>
    </row>
    <row r="30" spans="1:14" x14ac:dyDescent="0.5">
      <c r="A30" t="s">
        <v>27</v>
      </c>
      <c r="B30" t="s">
        <v>14</v>
      </c>
      <c r="C30">
        <v>149</v>
      </c>
      <c r="D30">
        <v>5.16</v>
      </c>
      <c r="E30" s="1">
        <v>14306</v>
      </c>
      <c r="F30">
        <v>197</v>
      </c>
      <c r="G30">
        <v>5.71</v>
      </c>
      <c r="H30" s="1">
        <v>19209</v>
      </c>
      <c r="I30">
        <v>205</v>
      </c>
      <c r="J30">
        <v>4.87</v>
      </c>
      <c r="K30" s="1">
        <v>18322</v>
      </c>
      <c r="L30">
        <v>187</v>
      </c>
      <c r="M30">
        <v>3.96</v>
      </c>
      <c r="N30" s="1">
        <v>15372</v>
      </c>
    </row>
    <row r="31" spans="1:14" x14ac:dyDescent="0.5">
      <c r="A31" t="s">
        <v>27</v>
      </c>
      <c r="B31" t="s">
        <v>15</v>
      </c>
      <c r="C31">
        <v>98</v>
      </c>
      <c r="D31">
        <v>5.97</v>
      </c>
      <c r="E31" s="1">
        <v>7255</v>
      </c>
      <c r="F31">
        <v>75</v>
      </c>
      <c r="G31">
        <v>4.46</v>
      </c>
      <c r="H31" s="1">
        <v>4530</v>
      </c>
      <c r="I31">
        <v>45</v>
      </c>
      <c r="J31">
        <v>4</v>
      </c>
      <c r="K31" s="1">
        <v>2730</v>
      </c>
      <c r="L31">
        <v>39</v>
      </c>
      <c r="M31">
        <v>3.84</v>
      </c>
      <c r="N31" s="1">
        <v>2607</v>
      </c>
    </row>
    <row r="32" spans="1:14" x14ac:dyDescent="0.5">
      <c r="A32" t="s">
        <v>28</v>
      </c>
      <c r="B32" t="s">
        <v>10</v>
      </c>
      <c r="C32">
        <v>222</v>
      </c>
      <c r="D32">
        <v>5.54</v>
      </c>
      <c r="E32" s="1">
        <v>21520</v>
      </c>
      <c r="F32">
        <v>284</v>
      </c>
      <c r="G32">
        <v>6.51</v>
      </c>
      <c r="H32" s="1">
        <v>27589</v>
      </c>
      <c r="I32">
        <v>241</v>
      </c>
      <c r="J32">
        <v>5.76</v>
      </c>
      <c r="K32" s="1">
        <v>21939</v>
      </c>
      <c r="L32">
        <v>265</v>
      </c>
      <c r="M32">
        <v>6.17</v>
      </c>
      <c r="N32" s="1">
        <v>25599</v>
      </c>
    </row>
    <row r="33" spans="1:14" x14ac:dyDescent="0.5">
      <c r="A33" t="s">
        <v>28</v>
      </c>
      <c r="B33" t="s">
        <v>11</v>
      </c>
      <c r="C33">
        <v>42</v>
      </c>
      <c r="D33">
        <v>5.52</v>
      </c>
      <c r="E33" s="1">
        <v>3799</v>
      </c>
      <c r="F33">
        <v>66</v>
      </c>
      <c r="G33">
        <v>5.12</v>
      </c>
      <c r="H33" s="1">
        <v>5973</v>
      </c>
      <c r="I33">
        <v>58</v>
      </c>
      <c r="J33">
        <v>4.82</v>
      </c>
      <c r="K33" s="1">
        <v>5124</v>
      </c>
      <c r="L33">
        <v>88</v>
      </c>
      <c r="M33">
        <v>5.43</v>
      </c>
      <c r="N33" s="1">
        <v>7700</v>
      </c>
    </row>
    <row r="34" spans="1:14" x14ac:dyDescent="0.5">
      <c r="A34" t="s">
        <v>28</v>
      </c>
      <c r="B34" t="s">
        <v>12</v>
      </c>
      <c r="C34">
        <v>52</v>
      </c>
      <c r="D34">
        <v>7.53</v>
      </c>
      <c r="E34" s="1">
        <v>5055</v>
      </c>
      <c r="F34">
        <v>58</v>
      </c>
      <c r="G34">
        <v>6.86</v>
      </c>
      <c r="H34" s="1">
        <v>5744</v>
      </c>
      <c r="I34">
        <v>60</v>
      </c>
      <c r="J34">
        <v>7.27</v>
      </c>
      <c r="K34" s="1">
        <v>5724</v>
      </c>
      <c r="L34">
        <v>51</v>
      </c>
      <c r="M34">
        <v>7.45</v>
      </c>
      <c r="N34" s="1">
        <v>4907</v>
      </c>
    </row>
    <row r="35" spans="1:14" x14ac:dyDescent="0.5">
      <c r="A35" t="s">
        <v>28</v>
      </c>
      <c r="B35" t="s">
        <v>13</v>
      </c>
      <c r="C35">
        <v>43</v>
      </c>
      <c r="D35">
        <v>4.58</v>
      </c>
      <c r="E35" s="1">
        <v>4235</v>
      </c>
      <c r="F35">
        <v>64</v>
      </c>
      <c r="G35">
        <v>5.98</v>
      </c>
      <c r="H35" s="1">
        <v>6651</v>
      </c>
      <c r="I35">
        <v>56</v>
      </c>
      <c r="J35">
        <v>4.9800000000000004</v>
      </c>
      <c r="K35" s="1">
        <v>5150</v>
      </c>
      <c r="L35">
        <v>79</v>
      </c>
      <c r="M35">
        <v>4.8899999999999997</v>
      </c>
      <c r="N35" s="1">
        <v>7446</v>
      </c>
    </row>
    <row r="36" spans="1:14" x14ac:dyDescent="0.5">
      <c r="A36" t="s">
        <v>28</v>
      </c>
      <c r="B36" t="s">
        <v>14</v>
      </c>
      <c r="C36">
        <v>172</v>
      </c>
      <c r="D36">
        <v>5.04</v>
      </c>
      <c r="E36" s="1">
        <v>14740</v>
      </c>
      <c r="F36">
        <v>234</v>
      </c>
      <c r="G36">
        <v>5.85</v>
      </c>
      <c r="H36" s="1">
        <v>20748</v>
      </c>
      <c r="I36">
        <v>241</v>
      </c>
      <c r="J36">
        <v>5.17</v>
      </c>
      <c r="K36" s="1">
        <v>21024</v>
      </c>
      <c r="L36">
        <v>247</v>
      </c>
      <c r="M36">
        <v>5.64</v>
      </c>
      <c r="N36" s="1">
        <v>21211</v>
      </c>
    </row>
    <row r="37" spans="1:14" x14ac:dyDescent="0.5">
      <c r="A37" t="s">
        <v>28</v>
      </c>
      <c r="B37" t="s">
        <v>15</v>
      </c>
      <c r="C37">
        <v>114</v>
      </c>
      <c r="D37">
        <v>4.0199999999999996</v>
      </c>
      <c r="E37" s="1">
        <v>6191</v>
      </c>
      <c r="F37">
        <v>122</v>
      </c>
      <c r="G37">
        <v>5.83</v>
      </c>
      <c r="H37" s="1">
        <v>8281</v>
      </c>
      <c r="I37">
        <v>59</v>
      </c>
      <c r="J37">
        <v>7.31</v>
      </c>
      <c r="K37" s="1">
        <v>4059</v>
      </c>
      <c r="L37">
        <v>45</v>
      </c>
      <c r="M37">
        <v>5.97</v>
      </c>
      <c r="N37" s="1">
        <v>2305</v>
      </c>
    </row>
    <row r="38" spans="1:14" x14ac:dyDescent="0.5">
      <c r="A38" t="s">
        <v>29</v>
      </c>
      <c r="B38" t="s">
        <v>10</v>
      </c>
      <c r="F38">
        <v>11</v>
      </c>
      <c r="G38">
        <v>2.95</v>
      </c>
      <c r="H38" s="1">
        <v>1025</v>
      </c>
      <c r="I38">
        <v>5</v>
      </c>
      <c r="J38">
        <v>6.07</v>
      </c>
      <c r="K38">
        <v>473</v>
      </c>
      <c r="L38">
        <v>2</v>
      </c>
      <c r="M38">
        <v>3.67</v>
      </c>
      <c r="N38">
        <v>211</v>
      </c>
    </row>
    <row r="39" spans="1:14" x14ac:dyDescent="0.5">
      <c r="A39" t="s">
        <v>29</v>
      </c>
      <c r="B39" t="s">
        <v>11</v>
      </c>
      <c r="I39">
        <v>1</v>
      </c>
      <c r="J39">
        <v>4</v>
      </c>
      <c r="K39">
        <v>96</v>
      </c>
    </row>
    <row r="40" spans="1:14" x14ac:dyDescent="0.5">
      <c r="A40" t="s">
        <v>29</v>
      </c>
      <c r="B40" t="s">
        <v>12</v>
      </c>
      <c r="F40">
        <v>3</v>
      </c>
      <c r="G40">
        <v>7.58</v>
      </c>
      <c r="H40">
        <v>304</v>
      </c>
      <c r="L40">
        <v>1</v>
      </c>
      <c r="M40">
        <v>1.58</v>
      </c>
      <c r="N40">
        <v>37</v>
      </c>
    </row>
    <row r="41" spans="1:14" x14ac:dyDescent="0.5">
      <c r="A41" t="s">
        <v>29</v>
      </c>
      <c r="B41" t="s">
        <v>13</v>
      </c>
      <c r="F41">
        <v>2</v>
      </c>
      <c r="G41">
        <v>2.33</v>
      </c>
      <c r="H41">
        <v>151</v>
      </c>
      <c r="I41">
        <v>1</v>
      </c>
      <c r="J41">
        <v>3</v>
      </c>
      <c r="K41">
        <v>107</v>
      </c>
      <c r="L41">
        <v>2</v>
      </c>
      <c r="M41">
        <v>4.25</v>
      </c>
      <c r="N41">
        <v>246</v>
      </c>
    </row>
    <row r="42" spans="1:14" x14ac:dyDescent="0.5">
      <c r="A42" t="s">
        <v>29</v>
      </c>
      <c r="B42" t="s">
        <v>14</v>
      </c>
      <c r="C42">
        <v>1</v>
      </c>
      <c r="D42">
        <v>0.33</v>
      </c>
      <c r="E42">
        <v>25</v>
      </c>
      <c r="F42">
        <v>4</v>
      </c>
      <c r="G42">
        <v>6.06</v>
      </c>
      <c r="H42">
        <v>369</v>
      </c>
      <c r="I42">
        <v>4</v>
      </c>
      <c r="J42">
        <v>4.3099999999999996</v>
      </c>
      <c r="K42">
        <v>431</v>
      </c>
      <c r="L42">
        <v>5</v>
      </c>
      <c r="M42">
        <v>3.68</v>
      </c>
      <c r="N42">
        <v>502</v>
      </c>
    </row>
    <row r="43" spans="1:14" x14ac:dyDescent="0.5">
      <c r="A43" t="s">
        <v>29</v>
      </c>
      <c r="B43" t="s">
        <v>15</v>
      </c>
      <c r="C43">
        <v>1</v>
      </c>
      <c r="D43">
        <v>7</v>
      </c>
      <c r="E43">
        <v>87</v>
      </c>
      <c r="F43">
        <v>3</v>
      </c>
      <c r="G43">
        <v>3.78</v>
      </c>
      <c r="H43">
        <v>154</v>
      </c>
      <c r="L43">
        <v>2</v>
      </c>
      <c r="M43">
        <v>3.33</v>
      </c>
      <c r="N43">
        <v>210</v>
      </c>
    </row>
    <row r="44" spans="1:14" x14ac:dyDescent="0.5">
      <c r="A44" t="s">
        <v>30</v>
      </c>
      <c r="B44" t="s">
        <v>10</v>
      </c>
      <c r="C44">
        <v>5</v>
      </c>
      <c r="D44">
        <v>6.05</v>
      </c>
      <c r="E44">
        <v>443</v>
      </c>
      <c r="F44">
        <v>13</v>
      </c>
      <c r="G44">
        <v>7.51</v>
      </c>
      <c r="H44" s="1">
        <v>1536</v>
      </c>
      <c r="I44">
        <v>4</v>
      </c>
      <c r="J44">
        <v>10.81</v>
      </c>
      <c r="K44">
        <v>516</v>
      </c>
      <c r="L44">
        <v>6</v>
      </c>
      <c r="M44">
        <v>8.9</v>
      </c>
      <c r="N44">
        <v>692</v>
      </c>
    </row>
    <row r="45" spans="1:14" x14ac:dyDescent="0.5">
      <c r="A45" t="s">
        <v>30</v>
      </c>
      <c r="B45" t="s">
        <v>11</v>
      </c>
      <c r="C45">
        <v>2</v>
      </c>
      <c r="D45">
        <v>6.04</v>
      </c>
      <c r="E45">
        <v>153</v>
      </c>
      <c r="L45">
        <v>1</v>
      </c>
      <c r="M45">
        <v>2.75</v>
      </c>
      <c r="N45">
        <v>81</v>
      </c>
    </row>
    <row r="46" spans="1:14" x14ac:dyDescent="0.5">
      <c r="A46" t="s">
        <v>30</v>
      </c>
      <c r="B46" t="s">
        <v>12</v>
      </c>
      <c r="C46">
        <v>7</v>
      </c>
      <c r="D46">
        <v>6.42</v>
      </c>
      <c r="E46">
        <v>884</v>
      </c>
      <c r="F46">
        <v>3</v>
      </c>
      <c r="G46">
        <v>8.08</v>
      </c>
      <c r="H46">
        <v>527</v>
      </c>
      <c r="L46">
        <v>3</v>
      </c>
      <c r="M46">
        <v>7.03</v>
      </c>
      <c r="N46">
        <v>308</v>
      </c>
    </row>
    <row r="47" spans="1:14" x14ac:dyDescent="0.5">
      <c r="A47" t="s">
        <v>30</v>
      </c>
      <c r="B47" t="s">
        <v>13</v>
      </c>
      <c r="C47">
        <v>1</v>
      </c>
      <c r="D47">
        <v>2.25</v>
      </c>
      <c r="E47">
        <v>81</v>
      </c>
      <c r="F47">
        <v>2</v>
      </c>
      <c r="G47">
        <v>3.04</v>
      </c>
      <c r="H47">
        <v>159</v>
      </c>
    </row>
    <row r="48" spans="1:14" x14ac:dyDescent="0.5">
      <c r="A48" t="s">
        <v>30</v>
      </c>
      <c r="B48" t="s">
        <v>14</v>
      </c>
      <c r="C48">
        <v>11</v>
      </c>
      <c r="D48">
        <v>5.47</v>
      </c>
      <c r="E48" s="1">
        <v>1102</v>
      </c>
      <c r="F48">
        <v>6</v>
      </c>
      <c r="G48">
        <v>6.22</v>
      </c>
      <c r="H48">
        <v>581</v>
      </c>
      <c r="I48">
        <v>1</v>
      </c>
      <c r="J48">
        <v>7.33</v>
      </c>
      <c r="K48">
        <v>107</v>
      </c>
      <c r="L48">
        <v>16</v>
      </c>
      <c r="M48">
        <v>1.1299999999999999</v>
      </c>
      <c r="N48">
        <v>576</v>
      </c>
    </row>
    <row r="49" spans="1:14" x14ac:dyDescent="0.5">
      <c r="A49" t="s">
        <v>30</v>
      </c>
      <c r="B49" t="s">
        <v>15</v>
      </c>
      <c r="C49">
        <v>8</v>
      </c>
      <c r="D49">
        <v>4.92</v>
      </c>
      <c r="E49">
        <v>821</v>
      </c>
      <c r="F49">
        <v>3</v>
      </c>
      <c r="G49">
        <v>2.67</v>
      </c>
      <c r="H49">
        <v>214</v>
      </c>
      <c r="I49">
        <v>3</v>
      </c>
      <c r="J49">
        <v>7.61</v>
      </c>
      <c r="K49">
        <v>248</v>
      </c>
      <c r="L49">
        <v>1</v>
      </c>
      <c r="M49">
        <v>0.33</v>
      </c>
      <c r="N49">
        <v>12</v>
      </c>
    </row>
    <row r="50" spans="1:14" x14ac:dyDescent="0.5">
      <c r="A50" t="s">
        <v>31</v>
      </c>
      <c r="B50" t="s">
        <v>10</v>
      </c>
      <c r="C50">
        <v>245</v>
      </c>
      <c r="D50">
        <v>5.27</v>
      </c>
      <c r="E50" s="1">
        <v>22320</v>
      </c>
      <c r="F50">
        <v>199</v>
      </c>
      <c r="G50">
        <v>5.8</v>
      </c>
      <c r="H50" s="1">
        <v>18454</v>
      </c>
      <c r="I50">
        <v>237</v>
      </c>
      <c r="J50">
        <v>6.21</v>
      </c>
      <c r="K50" s="1">
        <v>21414</v>
      </c>
      <c r="L50">
        <v>233</v>
      </c>
      <c r="M50">
        <v>6.38</v>
      </c>
      <c r="N50" s="1">
        <v>20699</v>
      </c>
    </row>
    <row r="51" spans="1:14" x14ac:dyDescent="0.5">
      <c r="A51" t="s">
        <v>31</v>
      </c>
      <c r="B51" t="s">
        <v>11</v>
      </c>
      <c r="C51">
        <v>46</v>
      </c>
      <c r="D51">
        <v>3.85</v>
      </c>
      <c r="E51" s="1">
        <v>3755</v>
      </c>
      <c r="F51">
        <v>38</v>
      </c>
      <c r="G51">
        <v>4.87</v>
      </c>
      <c r="H51" s="1">
        <v>3269</v>
      </c>
      <c r="I51">
        <v>47</v>
      </c>
      <c r="J51">
        <v>4.3499999999999996</v>
      </c>
      <c r="K51" s="1">
        <v>4014</v>
      </c>
      <c r="L51">
        <v>53</v>
      </c>
      <c r="M51">
        <v>4.41</v>
      </c>
      <c r="N51" s="1">
        <v>4328</v>
      </c>
    </row>
    <row r="52" spans="1:14" x14ac:dyDescent="0.5">
      <c r="A52" t="s">
        <v>31</v>
      </c>
      <c r="B52" t="s">
        <v>12</v>
      </c>
      <c r="C52">
        <v>90</v>
      </c>
      <c r="D52">
        <v>6.65</v>
      </c>
      <c r="E52" s="1">
        <v>8483</v>
      </c>
      <c r="F52">
        <v>81</v>
      </c>
      <c r="G52">
        <v>6.99</v>
      </c>
      <c r="H52" s="1">
        <v>7575</v>
      </c>
      <c r="I52">
        <v>65</v>
      </c>
      <c r="J52">
        <v>7.11</v>
      </c>
      <c r="K52" s="1">
        <v>5750</v>
      </c>
      <c r="L52">
        <v>52</v>
      </c>
      <c r="M52">
        <v>8.81</v>
      </c>
      <c r="N52" s="1">
        <v>5464</v>
      </c>
    </row>
    <row r="53" spans="1:14" x14ac:dyDescent="0.5">
      <c r="A53" t="s">
        <v>31</v>
      </c>
      <c r="B53" t="s">
        <v>13</v>
      </c>
      <c r="C53">
        <v>52</v>
      </c>
      <c r="D53">
        <v>5.36</v>
      </c>
      <c r="E53" s="1">
        <v>4920</v>
      </c>
      <c r="F53">
        <v>75</v>
      </c>
      <c r="G53">
        <v>5.0999999999999996</v>
      </c>
      <c r="H53" s="1">
        <v>6756</v>
      </c>
      <c r="I53">
        <v>63</v>
      </c>
      <c r="J53">
        <v>5.74</v>
      </c>
      <c r="K53" s="1">
        <v>5943</v>
      </c>
      <c r="L53">
        <v>74</v>
      </c>
      <c r="M53">
        <v>5.17</v>
      </c>
      <c r="N53" s="1">
        <v>7103</v>
      </c>
    </row>
    <row r="54" spans="1:14" x14ac:dyDescent="0.5">
      <c r="A54" t="s">
        <v>31</v>
      </c>
      <c r="B54" t="s">
        <v>14</v>
      </c>
      <c r="C54">
        <v>233</v>
      </c>
      <c r="D54">
        <v>5.15</v>
      </c>
      <c r="E54" s="1">
        <v>18766</v>
      </c>
      <c r="F54">
        <v>277</v>
      </c>
      <c r="G54">
        <v>5.0999999999999996</v>
      </c>
      <c r="H54" s="1">
        <v>21274</v>
      </c>
      <c r="I54">
        <v>253</v>
      </c>
      <c r="J54">
        <v>5.32</v>
      </c>
      <c r="K54" s="1">
        <v>18926</v>
      </c>
      <c r="L54">
        <v>247</v>
      </c>
      <c r="M54">
        <v>4.7300000000000004</v>
      </c>
      <c r="N54" s="1">
        <v>19480</v>
      </c>
    </row>
    <row r="55" spans="1:14" x14ac:dyDescent="0.5">
      <c r="A55" t="s">
        <v>31</v>
      </c>
      <c r="B55" t="s">
        <v>15</v>
      </c>
      <c r="C55">
        <v>138</v>
      </c>
      <c r="D55">
        <v>3.2</v>
      </c>
      <c r="E55" s="1">
        <v>6951</v>
      </c>
      <c r="F55">
        <v>192</v>
      </c>
      <c r="G55">
        <v>4.7</v>
      </c>
      <c r="H55" s="1">
        <v>11301</v>
      </c>
      <c r="I55">
        <v>74</v>
      </c>
      <c r="J55">
        <v>5.64</v>
      </c>
      <c r="K55" s="1">
        <v>4354</v>
      </c>
      <c r="L55">
        <v>44</v>
      </c>
      <c r="M55">
        <v>6.45</v>
      </c>
      <c r="N55" s="1">
        <v>3709</v>
      </c>
    </row>
    <row r="56" spans="1:14" x14ac:dyDescent="0.5">
      <c r="A56" t="s">
        <v>4</v>
      </c>
      <c r="B56" t="s">
        <v>5</v>
      </c>
      <c r="C56" s="1">
        <v>2506</v>
      </c>
      <c r="D56">
        <v>5.36</v>
      </c>
      <c r="E56" s="1">
        <v>220037</v>
      </c>
      <c r="F56" s="1">
        <v>2937</v>
      </c>
      <c r="G56">
        <v>5.66</v>
      </c>
      <c r="H56" s="1">
        <v>257665</v>
      </c>
      <c r="I56" s="1">
        <v>2654</v>
      </c>
      <c r="J56">
        <v>5.46</v>
      </c>
      <c r="K56" s="1">
        <v>232154</v>
      </c>
      <c r="L56" s="1">
        <v>2667</v>
      </c>
      <c r="M56">
        <v>5.23</v>
      </c>
      <c r="N56" s="1">
        <v>231949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F6" sqref="F6"/>
    </sheetView>
  </sheetViews>
  <sheetFormatPr defaultRowHeight="14.35" x14ac:dyDescent="0.5"/>
  <cols>
    <col min="2" max="2" width="43.05859375" customWidth="1"/>
    <col min="3" max="3" width="38.17578125" customWidth="1"/>
  </cols>
  <sheetData>
    <row r="1" spans="1:3" ht="97.75" customHeight="1" thickBot="1" x14ac:dyDescent="1">
      <c r="A1" s="21" t="s">
        <v>35</v>
      </c>
      <c r="B1" s="22" t="s">
        <v>36</v>
      </c>
      <c r="C1" s="21" t="s">
        <v>37</v>
      </c>
    </row>
    <row r="2" spans="1:3" ht="28.35" x14ac:dyDescent="0.95">
      <c r="A2" s="16" t="s">
        <v>38</v>
      </c>
      <c r="B2" s="17">
        <v>0.2</v>
      </c>
      <c r="C2" s="19" t="s">
        <v>39</v>
      </c>
    </row>
    <row r="3" spans="1:3" ht="28.35" x14ac:dyDescent="0.95">
      <c r="A3" s="16" t="s">
        <v>40</v>
      </c>
      <c r="B3" s="17">
        <v>0.2</v>
      </c>
      <c r="C3" s="19" t="s">
        <v>39</v>
      </c>
    </row>
    <row r="4" spans="1:3" ht="28.35" x14ac:dyDescent="0.95">
      <c r="A4" s="16" t="s">
        <v>38</v>
      </c>
      <c r="B4" s="20" t="s">
        <v>41</v>
      </c>
      <c r="C4" s="20" t="s">
        <v>41</v>
      </c>
    </row>
    <row r="5" spans="1:3" ht="28.35" x14ac:dyDescent="0.95">
      <c r="A5" s="16" t="s">
        <v>42</v>
      </c>
      <c r="B5" s="17">
        <v>0.35</v>
      </c>
      <c r="C5" s="19" t="s">
        <v>43</v>
      </c>
    </row>
    <row r="6" spans="1:3" ht="28.35" x14ac:dyDescent="0.95">
      <c r="A6" s="16">
        <v>3</v>
      </c>
      <c r="B6" s="18" t="s">
        <v>44</v>
      </c>
      <c r="C6" s="18" t="s">
        <v>45</v>
      </c>
    </row>
    <row r="7" spans="1:3" ht="28.35" x14ac:dyDescent="0.95">
      <c r="A7" s="16" t="s">
        <v>46</v>
      </c>
      <c r="B7" s="20" t="s">
        <v>41</v>
      </c>
      <c r="C7" s="20" t="s">
        <v>41</v>
      </c>
    </row>
    <row r="8" spans="1:3" ht="28.35" x14ac:dyDescent="0.95">
      <c r="A8" s="16" t="s">
        <v>47</v>
      </c>
      <c r="B8" s="20" t="s">
        <v>41</v>
      </c>
      <c r="C8" s="20" t="s">
        <v>41</v>
      </c>
    </row>
    <row r="9" spans="1:3" ht="28.35" x14ac:dyDescent="0.95">
      <c r="A9" s="16" t="s">
        <v>48</v>
      </c>
      <c r="B9" s="17" t="s">
        <v>49</v>
      </c>
      <c r="C9" s="17" t="s">
        <v>50</v>
      </c>
    </row>
    <row r="11" spans="1:3" ht="28.35" x14ac:dyDescent="0.95">
      <c r="A11" s="15"/>
      <c r="B11" s="23" t="s">
        <v>51</v>
      </c>
      <c r="C11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Progress Measures by Goal</vt:lpstr>
      <vt:lpstr>Overall 2016-2020</vt:lpstr>
      <vt:lpstr>VFS#1-Pivot-All Degree</vt:lpstr>
      <vt:lpstr>VFS#2-Pivot -ADT</vt:lpstr>
      <vt:lpstr>VFS#3-Pivot-Units</vt:lpstr>
      <vt:lpstr>VFS#4--CTE Employed</vt:lpstr>
      <vt:lpstr>Ethnicity Chialin</vt:lpstr>
      <vt:lpstr>Ethnicity Origional</vt:lpstr>
      <vt:lpstr>DI Population Target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Hsieh, Chialin</dc:creator>
  <cp:lastModifiedBy>Chialin Hsieh</cp:lastModifiedBy>
  <dcterms:created xsi:type="dcterms:W3CDTF">2020-10-31T03:43:22Z</dcterms:created>
  <dcterms:modified xsi:type="dcterms:W3CDTF">2021-04-07T03:26:07Z</dcterms:modified>
</cp:coreProperties>
</file>